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Dropbox\Compartido\RETRIBUCIONES\"/>
    </mc:Choice>
  </mc:AlternateContent>
  <xr:revisionPtr revIDLastSave="0" documentId="13_ncr:1_{4EAA58EA-C5B9-4363-B103-455BDAFA62A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9" i="1" l="1"/>
  <c r="H23" i="1" s="1"/>
  <c r="T29" i="1"/>
  <c r="S29" i="1"/>
  <c r="R29" i="1"/>
  <c r="Q29" i="1"/>
  <c r="P29" i="1"/>
  <c r="O29" i="1"/>
  <c r="T28" i="1"/>
  <c r="S28" i="1"/>
  <c r="R28" i="1"/>
  <c r="Q28" i="1"/>
  <c r="P28" i="1"/>
  <c r="O28" i="1"/>
  <c r="H31" i="1" l="1"/>
  <c r="U29" i="1"/>
  <c r="U28" i="1"/>
  <c r="H33" i="1" l="1"/>
  <c r="H35" i="1" s="1"/>
  <c r="E12" i="1"/>
</calcChain>
</file>

<file path=xl/sharedStrings.xml><?xml version="1.0" encoding="utf-8"?>
<sst xmlns="http://schemas.openxmlformats.org/spreadsheetml/2006/main" count="30" uniqueCount="21">
  <si>
    <t>En 2010 se recortaron las pagas extras dejando de cobrar 14 pagas iguales. ¿Cuánto pierdes por esto?</t>
  </si>
  <si>
    <t>Grupo de nivel funcionarial</t>
  </si>
  <si>
    <t>A1</t>
  </si>
  <si>
    <t>A2</t>
  </si>
  <si>
    <t>B</t>
  </si>
  <si>
    <t>C1</t>
  </si>
  <si>
    <t>C2</t>
  </si>
  <si>
    <t>E</t>
  </si>
  <si>
    <t>NÚMERO DE TRIENIOS</t>
  </si>
  <si>
    <t>TOTAL PÉRDIDA ANUAL</t>
  </si>
  <si>
    <t>NIVEL</t>
  </si>
  <si>
    <t>SUELDO</t>
  </si>
  <si>
    <t>TRIENIOS</t>
  </si>
  <si>
    <t>TOTAL AÑO</t>
  </si>
  <si>
    <t>-</t>
  </si>
  <si>
    <t>PÉRDIDA RETRIBUTIVA ANUAL POR PAGAS EXTRAS (BRUTA)</t>
  </si>
  <si>
    <t>¿Cuánto cobrarás a partir de la subida del  0,5%?</t>
  </si>
  <si>
    <t>¿Cuánto deberías cobrar para no perder poder adquisitivo?</t>
  </si>
  <si>
    <t>COMPRUEBA LO QUE HAS PERDIDO CON LA EXIGUA SUBIDA DE OCTUBRE DE 0,5% FIRMADA POR CC.OO Y UGT</t>
  </si>
  <si>
    <t>¿Cuánto cobraste en septiembre de 2023?</t>
  </si>
  <si>
    <t>PÉRDIDA RETRIBUTIVA MENSUAL POR INFLACIÓN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</si>
</sst>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6"/>
      <color rgb="FF468A1A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0000"/>
      <name val="Consolas"/>
      <family val="3"/>
    </font>
    <font>
      <b/>
      <sz val="14"/>
      <color theme="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FF0000"/>
      <name val="Calibri"/>
      <family val="2"/>
      <charset val="1"/>
    </font>
    <font>
      <b/>
      <u/>
      <sz val="24"/>
      <color theme="0"/>
      <name val="Consolas"/>
      <family val="3"/>
    </font>
    <font>
      <b/>
      <sz val="20"/>
      <color rgb="FF468A1A"/>
      <name val="Calibri"/>
      <family val="2"/>
      <charset val="1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3399"/>
        <bgColor rgb="FFFFFFCC"/>
      </patternFill>
    </fill>
    <fill>
      <patternFill patternType="solid">
        <fgColor rgb="FF00843D"/>
        <bgColor rgb="FFFFFFCC"/>
      </patternFill>
    </fill>
    <fill>
      <patternFill patternType="solid">
        <fgColor theme="0"/>
        <bgColor rgb="FFFFFFCC"/>
      </patternFill>
    </fill>
  </fills>
  <borders count="17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3" borderId="0" xfId="0" applyFill="1"/>
    <xf numFmtId="0" fontId="0" fillId="3" borderId="0" xfId="0" applyFill="1" applyBorder="1" applyProtection="1"/>
    <xf numFmtId="0" fontId="0" fillId="0" borderId="0" xfId="0" applyProtection="1">
      <protection hidden="1"/>
    </xf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4" fillId="2" borderId="0" xfId="0" applyFont="1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0" borderId="0" xfId="0" applyProtection="1">
      <protection locked="0"/>
    </xf>
    <xf numFmtId="0" fontId="1" fillId="2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/>
    <xf numFmtId="0" fontId="13" fillId="7" borderId="16" xfId="0" applyFont="1" applyFill="1" applyBorder="1" applyProtection="1">
      <protection locked="0"/>
    </xf>
    <xf numFmtId="0" fontId="8" fillId="7" borderId="16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2" fillId="2" borderId="7" xfId="0" applyFont="1" applyFill="1" applyBorder="1" applyProtection="1">
      <protection hidden="1"/>
    </xf>
    <xf numFmtId="0" fontId="5" fillId="4" borderId="7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7" fillId="2" borderId="0" xfId="0" applyFont="1" applyFill="1" applyBorder="1" applyAlignment="1" applyProtection="1">
      <alignment horizontal="center" wrapText="1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wrapText="1"/>
      <protection hidden="1"/>
    </xf>
    <xf numFmtId="0" fontId="2" fillId="2" borderId="13" xfId="0" applyFont="1" applyFill="1" applyBorder="1" applyAlignment="1" applyProtection="1">
      <alignment horizontal="center" wrapText="1"/>
      <protection hidden="1"/>
    </xf>
    <xf numFmtId="0" fontId="2" fillId="2" borderId="12" xfId="0" applyFont="1" applyFill="1" applyBorder="1" applyAlignment="1" applyProtection="1">
      <alignment horizontal="center" wrapText="1"/>
      <protection hidden="1"/>
    </xf>
    <xf numFmtId="0" fontId="12" fillId="2" borderId="11" xfId="0" applyFont="1" applyFill="1" applyBorder="1" applyAlignment="1" applyProtection="1">
      <alignment horizontal="center" wrapText="1"/>
      <protection hidden="1"/>
    </xf>
    <xf numFmtId="0" fontId="12" fillId="2" borderId="13" xfId="0" applyFont="1" applyFill="1" applyBorder="1" applyAlignment="1" applyProtection="1">
      <alignment horizontal="center" wrapText="1"/>
      <protection hidden="1"/>
    </xf>
    <xf numFmtId="0" fontId="12" fillId="2" borderId="12" xfId="0" applyFont="1" applyFill="1" applyBorder="1" applyAlignment="1" applyProtection="1">
      <alignment horizontal="center" wrapText="1"/>
      <protection hidden="1"/>
    </xf>
    <xf numFmtId="164" fontId="6" fillId="5" borderId="11" xfId="0" applyNumberFormat="1" applyFont="1" applyFill="1" applyBorder="1" applyAlignment="1" applyProtection="1">
      <alignment horizontal="center"/>
      <protection hidden="1"/>
    </xf>
    <xf numFmtId="164" fontId="6" fillId="5" borderId="13" xfId="0" applyNumberFormat="1" applyFont="1" applyFill="1" applyBorder="1" applyAlignment="1" applyProtection="1">
      <alignment horizontal="center"/>
      <protection hidden="1"/>
    </xf>
    <xf numFmtId="164" fontId="6" fillId="5" borderId="12" xfId="0" applyNumberFormat="1" applyFont="1" applyFill="1" applyBorder="1" applyAlignment="1" applyProtection="1">
      <alignment horizontal="center"/>
      <protection hidden="1"/>
    </xf>
    <xf numFmtId="164" fontId="6" fillId="5" borderId="11" xfId="0" applyNumberFormat="1" applyFont="1" applyFill="1" applyBorder="1" applyAlignment="1" applyProtection="1">
      <alignment horizontal="center" vertical="center"/>
      <protection hidden="1"/>
    </xf>
    <xf numFmtId="164" fontId="6" fillId="5" borderId="13" xfId="0" applyNumberFormat="1" applyFont="1" applyFill="1" applyBorder="1" applyAlignment="1" applyProtection="1">
      <alignment horizontal="center" vertical="center"/>
      <protection hidden="1"/>
    </xf>
    <xf numFmtId="164" fontId="6" fillId="5" borderId="12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1" fillId="6" borderId="11" xfId="0" applyFont="1" applyFill="1" applyBorder="1" applyAlignment="1" applyProtection="1">
      <alignment horizontal="center" vertical="center" wrapText="1"/>
      <protection hidden="1"/>
    </xf>
    <xf numFmtId="0" fontId="11" fillId="6" borderId="13" xfId="0" applyFont="1" applyFill="1" applyBorder="1" applyAlignment="1" applyProtection="1">
      <alignment horizontal="center" vertical="center" wrapText="1"/>
      <protection hidden="1"/>
    </xf>
    <xf numFmtId="0" fontId="11" fillId="6" borderId="12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7" fillId="2" borderId="14" xfId="0" applyFont="1" applyFill="1" applyBorder="1" applyAlignment="1" applyProtection="1">
      <alignment horizontal="center" wrapText="1"/>
      <protection hidden="1"/>
    </xf>
    <xf numFmtId="0" fontId="7" fillId="2" borderId="3" xfId="0" applyFont="1" applyFill="1" applyBorder="1" applyAlignment="1" applyProtection="1">
      <alignment horizontal="center" wrapText="1"/>
      <protection hidden="1"/>
    </xf>
    <xf numFmtId="0" fontId="7" fillId="2" borderId="4" xfId="0" applyFont="1" applyFill="1" applyBorder="1" applyAlignment="1" applyProtection="1">
      <alignment horizontal="center" wrapText="1"/>
      <protection hidden="1"/>
    </xf>
    <xf numFmtId="0" fontId="7" fillId="2" borderId="15" xfId="0" applyFont="1" applyFill="1" applyBorder="1" applyAlignment="1" applyProtection="1">
      <alignment horizontal="center" wrapText="1"/>
      <protection hidden="1"/>
    </xf>
    <xf numFmtId="0" fontId="7" fillId="2" borderId="7" xfId="0" applyFont="1" applyFill="1" applyBorder="1" applyAlignment="1" applyProtection="1">
      <alignment horizontal="center" wrapText="1"/>
      <protection hidden="1"/>
    </xf>
    <xf numFmtId="0" fontId="7" fillId="2" borderId="8" xfId="0" applyFont="1" applyFill="1" applyBorder="1" applyAlignment="1" applyProtection="1">
      <alignment horizontal="center" wrapText="1"/>
      <protection hidden="1"/>
    </xf>
    <xf numFmtId="164" fontId="7" fillId="2" borderId="14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7" fillId="2" borderId="15" xfId="0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 applyAlignment="1" applyProtection="1">
      <alignment horizontal="center" wrapText="1"/>
      <protection hidden="1"/>
    </xf>
    <xf numFmtId="10" fontId="10" fillId="2" borderId="0" xfId="0" applyNumberFormat="1" applyFont="1" applyFill="1" applyBorder="1" applyAlignment="1" applyProtection="1">
      <alignment horizontal="center" wrapText="1"/>
      <protection hidden="1"/>
    </xf>
    <xf numFmtId="0" fontId="10" fillId="2" borderId="0" xfId="0" applyFont="1" applyFill="1" applyBorder="1" applyAlignment="1" applyProtection="1">
      <alignment horizontal="center" wrapText="1"/>
      <protection hidden="1"/>
    </xf>
    <xf numFmtId="0" fontId="7" fillId="2" borderId="11" xfId="0" applyFont="1" applyFill="1" applyBorder="1" applyAlignment="1" applyProtection="1">
      <alignment horizontal="center" wrapText="1"/>
      <protection hidden="1"/>
    </xf>
    <xf numFmtId="0" fontId="7" fillId="2" borderId="13" xfId="0" applyFont="1" applyFill="1" applyBorder="1" applyAlignment="1" applyProtection="1">
      <alignment horizontal="center" wrapText="1"/>
      <protection hidden="1"/>
    </xf>
    <xf numFmtId="0" fontId="7" fillId="2" borderId="12" xfId="0" applyFont="1" applyFill="1" applyBorder="1" applyAlignment="1" applyProtection="1">
      <alignment horizontal="center" wrapText="1"/>
      <protection hidden="1"/>
    </xf>
    <xf numFmtId="164" fontId="7" fillId="7" borderId="11" xfId="0" applyNumberFormat="1" applyFont="1" applyFill="1" applyBorder="1" applyAlignment="1" applyProtection="1">
      <alignment horizontal="center" vertical="center"/>
      <protection locked="0"/>
    </xf>
    <xf numFmtId="164" fontId="7" fillId="7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/>
      <protection hidden="1"/>
    </xf>
    <xf numFmtId="0" fontId="7" fillId="2" borderId="13" xfId="0" applyFont="1" applyFill="1" applyBorder="1" applyAlignment="1" applyProtection="1">
      <alignment horizontal="center"/>
      <protection hidden="1"/>
    </xf>
    <xf numFmtId="0" fontId="7" fillId="2" borderId="12" xfId="0" applyFont="1" applyFill="1" applyBorder="1" applyAlignment="1" applyProtection="1">
      <alignment horizontal="center"/>
      <protection hidden="1"/>
    </xf>
    <xf numFmtId="0" fontId="8" fillId="2" borderId="11" xfId="0" applyFont="1" applyFill="1" applyBorder="1" applyAlignment="1" applyProtection="1">
      <alignment horizontal="center"/>
      <protection hidden="1"/>
    </xf>
    <xf numFmtId="0" fontId="8" fillId="2" borderId="12" xfId="0" applyFont="1" applyFill="1" applyBorder="1" applyAlignment="1" applyProtection="1">
      <alignment horizontal="center"/>
      <protection hidden="1"/>
    </xf>
    <xf numFmtId="0" fontId="9" fillId="2" borderId="11" xfId="0" applyFont="1" applyFill="1" applyBorder="1" applyAlignment="1" applyProtection="1">
      <alignment horizontal="center"/>
      <protection hidden="1"/>
    </xf>
    <xf numFmtId="0" fontId="9" fillId="2" borderId="13" xfId="0" applyFont="1" applyFill="1" applyBorder="1" applyAlignment="1" applyProtection="1">
      <alignment horizontal="center"/>
      <protection hidden="1"/>
    </xf>
    <xf numFmtId="0" fontId="9" fillId="2" borderId="12" xfId="0" applyFont="1" applyFill="1" applyBorder="1" applyAlignment="1" applyProtection="1">
      <alignment horizontal="center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5">
    <dxf>
      <protection locked="1" hidden="1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1"/>
    </dxf>
    <dxf>
      <protection locked="1" hidden="1"/>
    </dxf>
    <dxf>
      <font>
        <b val="0"/>
        <i val="0"/>
        <sz val="10"/>
        <color theme="0"/>
        <name val="Calibri (Cuerpo)"/>
      </font>
      <fill>
        <patternFill>
          <bgColor rgb="FFC0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68A1A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  <color rgb="FF0084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218880</xdr:colOff>
      <xdr:row>13</xdr:row>
      <xdr:rowOff>117000</xdr:rowOff>
    </xdr:from>
    <xdr:to>
      <xdr:col>4</xdr:col>
      <xdr:colOff>228240</xdr:colOff>
      <xdr:row>18</xdr:row>
      <xdr:rowOff>7920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60600" y="2605320"/>
          <a:ext cx="9360" cy="812520"/>
        </a:xfrm>
        <a:prstGeom prst="line">
          <a:avLst/>
        </a:prstGeom>
        <a:ln w="57240">
          <a:noFill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/>
      </xdr:style>
    </xdr:sp>
    <xdr:clientData/>
  </xdr:twoCellAnchor>
  <xdr:twoCellAnchor editAs="oneCell">
    <xdr:from>
      <xdr:col>1</xdr:col>
      <xdr:colOff>333375</xdr:colOff>
      <xdr:row>3</xdr:row>
      <xdr:rowOff>19050</xdr:rowOff>
    </xdr:from>
    <xdr:to>
      <xdr:col>3</xdr:col>
      <xdr:colOff>671825</xdr:colOff>
      <xdr:row>9</xdr:row>
      <xdr:rowOff>228600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590550"/>
          <a:ext cx="1424300" cy="1352550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247650</xdr:colOff>
      <xdr:row>2</xdr:row>
      <xdr:rowOff>6676</xdr:rowOff>
    </xdr:from>
    <xdr:to>
      <xdr:col>13</xdr:col>
      <xdr:colOff>247650</xdr:colOff>
      <xdr:row>10</xdr:row>
      <xdr:rowOff>89072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387676"/>
          <a:ext cx="1152525" cy="1654021"/>
        </a:xfrm>
        <a:prstGeom prst="rect">
          <a:avLst/>
        </a:prstGeom>
      </xdr:spPr>
    </xdr:pic>
    <xdr:clientData/>
  </xdr:twoCellAnchor>
  <xdr:twoCellAnchor editAs="oneCell">
    <xdr:from>
      <xdr:col>9</xdr:col>
      <xdr:colOff>241300</xdr:colOff>
      <xdr:row>17</xdr:row>
      <xdr:rowOff>4705</xdr:rowOff>
    </xdr:from>
    <xdr:to>
      <xdr:col>13</xdr:col>
      <xdr:colOff>355152</xdr:colOff>
      <xdr:row>23</xdr:row>
      <xdr:rowOff>104775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F0B13DE-98D1-4AAB-A178-E56D08655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600" y="4081405"/>
          <a:ext cx="2730052" cy="1090670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35</xdr:row>
      <xdr:rowOff>63500</xdr:rowOff>
    </xdr:from>
    <xdr:to>
      <xdr:col>14</xdr:col>
      <xdr:colOff>0</xdr:colOff>
      <xdr:row>37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54C798-11A6-4CE1-A6EF-83722073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299" y="8864600"/>
          <a:ext cx="9105901" cy="965200"/>
        </a:xfrm>
        <a:prstGeom prst="rect">
          <a:avLst/>
        </a:prstGeom>
      </xdr:spPr>
    </xdr:pic>
    <xdr:clientData/>
  </xdr:twoCellAnchor>
  <xdr:oneCellAnchor>
    <xdr:from>
      <xdr:col>3</xdr:col>
      <xdr:colOff>990600</xdr:colOff>
      <xdr:row>3</xdr:row>
      <xdr:rowOff>89985</xdr:rowOff>
    </xdr:from>
    <xdr:ext cx="4940300" cy="1249701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AF94CF62-0631-4354-A991-55C8856B7743}"/>
            </a:ext>
          </a:extLst>
        </xdr:cNvPr>
        <xdr:cNvSpPr/>
      </xdr:nvSpPr>
      <xdr:spPr>
        <a:xfrm>
          <a:off x="2413000" y="674185"/>
          <a:ext cx="4940300" cy="1249701"/>
        </a:xfrm>
        <a:prstGeom prst="rect">
          <a:avLst/>
        </a:prstGeom>
        <a:noFill/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es-ES" sz="3200" b="0" cap="none" spc="0">
              <a:ln w="0"/>
              <a:solidFill>
                <a:srgbClr val="00843D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  <a:reflection blurRad="6350" stA="55000" endA="50" endPos="85000" dir="5400000" sy="-100000" algn="bl" rotWithShape="0"/>
              </a:effectLst>
              <a:latin typeface="Arial Black" panose="020B0A04020102020204" pitchFamily="34" charset="0"/>
            </a:rPr>
            <a:t>DATO CONTRA RELATO. TÚ ELIGES</a:t>
          </a:r>
        </a:p>
      </xdr:txBody>
    </xdr:sp>
    <xdr:clientData/>
  </xdr:oneCellAnchor>
  <xdr:oneCellAnchor>
    <xdr:from>
      <xdr:col>10</xdr:col>
      <xdr:colOff>304800</xdr:colOff>
      <xdr:row>30</xdr:row>
      <xdr:rowOff>76201</xdr:rowOff>
    </xdr:from>
    <xdr:ext cx="2032000" cy="1595052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D41C81D0-4806-48CB-B9EB-564FAAC95208}"/>
            </a:ext>
          </a:extLst>
        </xdr:cNvPr>
        <xdr:cNvSpPr/>
      </xdr:nvSpPr>
      <xdr:spPr>
        <a:xfrm flipH="1">
          <a:off x="7277100" y="6985001"/>
          <a:ext cx="2032000" cy="159505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0"/>
              <a:solidFill>
                <a:srgbClr val="FF33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TENEMOS PRIVILEGOS.</a:t>
          </a:r>
          <a:r>
            <a:rPr lang="es-ES" sz="2400" b="1" cap="none" spc="0" baseline="0">
              <a:ln w="0"/>
              <a:solidFill>
                <a:srgbClr val="FF33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TENEMOS DERECHOS</a:t>
          </a:r>
          <a:endParaRPr lang="es-ES" sz="2400" b="1" cap="none" spc="0">
            <a:ln w="0"/>
            <a:solidFill>
              <a:srgbClr val="FF3399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BA3A54-4C44-4F5F-8883-F71D385FE41C}" name="Tabla1" displayName="Tabla1" ref="P2:P8" totalsRowShown="0">
  <autoFilter ref="P2:P8" xr:uid="{72BA3A54-4C44-4F5F-8883-F71D385FE41C}"/>
  <tableColumns count="1">
    <tableColumn id="1" xr3:uid="{E99C61D6-6146-4DF0-849C-72D380BCD28B}" name="SUELD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B09FE8-4966-4BF7-A5CD-8AA4A84A9AFB}" name="Tabla2" displayName="Tabla2" ref="Q2:Q8" totalsRowShown="0">
  <autoFilter ref="Q2:Q8" xr:uid="{A2B09FE8-4966-4BF7-A5CD-8AA4A84A9AFB}"/>
  <tableColumns count="1">
    <tableColumn id="1" xr3:uid="{F6DE9215-6EE6-4BD4-A7F0-AADD20083384}" name="TRIENIO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5A1C208-4D2B-46E0-A15F-93B812053C7A}" name="Tabla4" displayName="Tabla4" ref="O2:O9" totalsRowShown="0" headerRowDxfId="3" dataDxfId="2" tableBorderDxfId="1">
  <autoFilter ref="O2:O9" xr:uid="{E5A1C208-4D2B-46E0-A15F-93B812053C7A}"/>
  <tableColumns count="1">
    <tableColumn id="1" xr3:uid="{268CB5CB-A4B0-4142-8294-894582289C81}" name="NIVE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showGridLines="0" tabSelected="1" zoomScale="75" zoomScaleNormal="75" workbookViewId="0">
      <selection activeCell="AD24" sqref="AD24"/>
    </sheetView>
  </sheetViews>
  <sheetFormatPr baseColWidth="10" defaultColWidth="9.140625" defaultRowHeight="15" x14ac:dyDescent="0.25"/>
  <cols>
    <col min="1" max="1" width="5" customWidth="1"/>
    <col min="2" max="2" width="7" customWidth="1"/>
    <col min="3" max="3" width="9.28515625" customWidth="1"/>
    <col min="4" max="4" width="20.85546875" customWidth="1"/>
    <col min="5" max="5" width="4.140625" customWidth="1"/>
    <col min="6" max="6" width="15.140625" customWidth="1"/>
    <col min="7" max="9" width="10.42578125" customWidth="1"/>
    <col min="10" max="10" width="11.42578125" customWidth="1"/>
    <col min="11" max="11" width="10.42578125" customWidth="1"/>
    <col min="12" max="12" width="6.85546875" customWidth="1"/>
    <col min="13" max="13" width="10.42578125" customWidth="1"/>
    <col min="14" max="14" width="9.7109375" customWidth="1"/>
    <col min="15" max="15" width="10.42578125" hidden="1" customWidth="1"/>
    <col min="16" max="16" width="29.7109375" hidden="1" customWidth="1"/>
    <col min="17" max="17" width="17.140625" hidden="1" customWidth="1"/>
    <col min="18" max="18" width="14.140625" hidden="1" customWidth="1"/>
    <col min="19" max="19" width="16.42578125" hidden="1" customWidth="1"/>
    <col min="20" max="20" width="17.7109375" hidden="1" customWidth="1"/>
    <col min="21" max="21" width="15.42578125" hidden="1" customWidth="1"/>
    <col min="22" max="22" width="11.5703125" hidden="1" customWidth="1"/>
    <col min="23" max="25" width="10.42578125" hidden="1" customWidth="1"/>
    <col min="26" max="1025" width="10.42578125" customWidth="1"/>
  </cols>
  <sheetData>
    <row r="1" spans="1:25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Y1">
        <v>0</v>
      </c>
    </row>
    <row r="2" spans="1:25" x14ac:dyDescent="0.25">
      <c r="A2" s="3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O2" s="24" t="s">
        <v>10</v>
      </c>
      <c r="P2" t="s">
        <v>11</v>
      </c>
      <c r="Q2" t="s">
        <v>12</v>
      </c>
      <c r="Y2">
        <v>1</v>
      </c>
    </row>
    <row r="3" spans="1:25" x14ac:dyDescent="0.25">
      <c r="A3" s="3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24" t="s">
        <v>2</v>
      </c>
      <c r="P3">
        <v>-495.72</v>
      </c>
      <c r="Q3">
        <v>-19.07</v>
      </c>
      <c r="Y3">
        <v>2</v>
      </c>
    </row>
    <row r="4" spans="1:25" x14ac:dyDescent="0.25">
      <c r="A4" s="3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24" t="s">
        <v>3</v>
      </c>
      <c r="P4">
        <v>-303</v>
      </c>
      <c r="Q4">
        <v>-11.01</v>
      </c>
      <c r="Y4">
        <v>3</v>
      </c>
    </row>
    <row r="5" spans="1:25" x14ac:dyDescent="0.25">
      <c r="A5" s="3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24" t="s">
        <v>4</v>
      </c>
      <c r="P5">
        <v>-132.79</v>
      </c>
      <c r="Q5">
        <v>-5.57</v>
      </c>
      <c r="Y5">
        <v>4</v>
      </c>
    </row>
    <row r="6" spans="1:25" x14ac:dyDescent="0.25">
      <c r="A6" s="3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  <c r="O6" s="24" t="s">
        <v>5</v>
      </c>
      <c r="P6">
        <v>-114.05</v>
      </c>
      <c r="Q6">
        <v>-4.21</v>
      </c>
      <c r="Y6">
        <v>5</v>
      </c>
    </row>
    <row r="7" spans="1:25" x14ac:dyDescent="0.25">
      <c r="A7" s="3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  <c r="O7" s="24" t="s">
        <v>6</v>
      </c>
      <c r="P7">
        <v>-6.37</v>
      </c>
      <c r="Q7">
        <v>-0.22</v>
      </c>
      <c r="Y7">
        <v>6</v>
      </c>
    </row>
    <row r="8" spans="1:25" x14ac:dyDescent="0.25">
      <c r="A8" s="3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O8" s="24" t="s">
        <v>7</v>
      </c>
      <c r="P8">
        <v>0</v>
      </c>
      <c r="Q8">
        <v>0</v>
      </c>
      <c r="Y8">
        <v>7</v>
      </c>
    </row>
    <row r="9" spans="1:25" x14ac:dyDescent="0.25">
      <c r="A9" s="3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  <c r="O9" s="3" t="s">
        <v>14</v>
      </c>
      <c r="Y9">
        <v>8</v>
      </c>
    </row>
    <row r="10" spans="1:25" ht="18.75" x14ac:dyDescent="0.3">
      <c r="A10" s="3"/>
      <c r="B10" s="7"/>
      <c r="C10" s="8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9"/>
      <c r="O10" s="3"/>
      <c r="Y10">
        <v>9</v>
      </c>
    </row>
    <row r="11" spans="1:25" ht="18.75" x14ac:dyDescent="0.3">
      <c r="A11" s="3"/>
      <c r="B11" s="7"/>
      <c r="C11" s="8"/>
      <c r="D11" s="8"/>
      <c r="E11" s="8"/>
      <c r="F11" s="8"/>
      <c r="G11" s="10"/>
      <c r="H11" s="8"/>
      <c r="I11" s="8"/>
      <c r="J11" s="8"/>
      <c r="K11" s="8"/>
      <c r="L11" s="8"/>
      <c r="M11" s="8"/>
      <c r="N11" s="9"/>
      <c r="O11" s="3"/>
      <c r="Y11">
        <v>10</v>
      </c>
    </row>
    <row r="12" spans="1:25" ht="21" customHeight="1" thickBot="1" x14ac:dyDescent="0.4">
      <c r="A12" s="3"/>
      <c r="B12" s="26"/>
      <c r="C12" s="27"/>
      <c r="D12" s="16"/>
      <c r="E12" s="28" t="str">
        <f>IF(AND(H15&gt;0,H15&lt;1),"LA NOTA DEL PRÁCTICO SOLO SE SUMARÁ CON LA NOTA DEL TEMA SI ES MAYOR O IGUAL QUE 1.     ","")</f>
        <v/>
      </c>
      <c r="F12" s="16"/>
      <c r="G12" s="29"/>
      <c r="H12" s="16"/>
      <c r="I12" s="16"/>
      <c r="J12" s="16"/>
      <c r="K12" s="16"/>
      <c r="L12" s="16"/>
      <c r="M12" s="16"/>
      <c r="N12" s="17"/>
      <c r="O12" s="3"/>
      <c r="R12" s="18"/>
      <c r="Y12">
        <v>11</v>
      </c>
    </row>
    <row r="13" spans="1:25" ht="80.25" customHeight="1" thickBot="1" x14ac:dyDescent="0.3">
      <c r="A13" s="3"/>
      <c r="B13" s="45" t="s">
        <v>18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3"/>
      <c r="Y13">
        <v>12</v>
      </c>
    </row>
    <row r="14" spans="1:25" x14ac:dyDescent="0.25">
      <c r="A14" s="3"/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9"/>
      <c r="O14" s="3"/>
      <c r="Y14">
        <v>13</v>
      </c>
    </row>
    <row r="15" spans="1:25" ht="9" customHeight="1" thickBot="1" x14ac:dyDescent="0.35">
      <c r="A15" s="3"/>
      <c r="B15" s="7"/>
      <c r="C15" s="48"/>
      <c r="D15" s="48"/>
      <c r="E15" s="48"/>
      <c r="F15" s="48"/>
      <c r="G15" s="8"/>
      <c r="H15" s="48"/>
      <c r="I15" s="48"/>
      <c r="J15" s="8"/>
      <c r="K15" s="8"/>
      <c r="L15" s="8"/>
      <c r="M15" s="8"/>
      <c r="N15" s="9"/>
      <c r="O15" s="3"/>
      <c r="Y15">
        <v>14</v>
      </c>
    </row>
    <row r="16" spans="1:25" ht="19.5" hidden="1" thickBot="1" x14ac:dyDescent="0.35">
      <c r="A16" s="3"/>
      <c r="B16" s="7"/>
      <c r="C16" s="8"/>
      <c r="D16" s="19"/>
      <c r="E16" s="8"/>
      <c r="F16" s="8"/>
      <c r="G16" s="8"/>
      <c r="H16" s="8"/>
      <c r="I16" s="8"/>
      <c r="J16" s="8"/>
      <c r="K16" s="59"/>
      <c r="L16" s="59"/>
      <c r="M16" s="59"/>
      <c r="N16" s="9"/>
      <c r="O16" s="3"/>
      <c r="Y16">
        <v>15</v>
      </c>
    </row>
    <row r="17" spans="1:22" ht="21.75" customHeight="1" thickBot="1" x14ac:dyDescent="0.35">
      <c r="A17" s="3"/>
      <c r="B17" s="7"/>
      <c r="C17" s="62" t="s">
        <v>19</v>
      </c>
      <c r="D17" s="63"/>
      <c r="E17" s="63"/>
      <c r="F17" s="64"/>
      <c r="G17" s="8"/>
      <c r="H17" s="65">
        <v>0</v>
      </c>
      <c r="I17" s="66"/>
      <c r="J17" s="8"/>
      <c r="K17" s="59"/>
      <c r="L17" s="59"/>
      <c r="M17" s="59"/>
      <c r="N17" s="9"/>
      <c r="O17" s="3"/>
    </row>
    <row r="18" spans="1:22" ht="13.5" customHeight="1" thickBot="1" x14ac:dyDescent="0.35">
      <c r="A18" s="3"/>
      <c r="B18" s="7"/>
      <c r="C18" s="8"/>
      <c r="D18" s="8"/>
      <c r="E18" s="8"/>
      <c r="F18" s="8"/>
      <c r="G18" s="8"/>
      <c r="H18" s="8"/>
      <c r="I18" s="8"/>
      <c r="J18" s="8"/>
      <c r="K18" s="60"/>
      <c r="L18" s="61"/>
      <c r="M18" s="61"/>
      <c r="N18" s="9"/>
      <c r="O18" s="12"/>
      <c r="P18" s="1"/>
      <c r="Q18" s="1"/>
      <c r="R18" s="1"/>
      <c r="S18" s="1"/>
    </row>
    <row r="19" spans="1:22" ht="31.5" customHeight="1" x14ac:dyDescent="0.25">
      <c r="A19" s="3"/>
      <c r="B19" s="7"/>
      <c r="C19" s="49" t="s">
        <v>16</v>
      </c>
      <c r="D19" s="50"/>
      <c r="E19" s="50"/>
      <c r="F19" s="51"/>
      <c r="G19" s="8"/>
      <c r="H19" s="55">
        <f>H17*1.004878</f>
        <v>0</v>
      </c>
      <c r="I19" s="56"/>
      <c r="J19" s="8"/>
      <c r="K19" s="11"/>
      <c r="L19" s="8"/>
      <c r="M19" s="8"/>
      <c r="N19" s="9"/>
      <c r="O19" s="12"/>
      <c r="P19" s="2"/>
      <c r="Q19" s="2"/>
      <c r="R19" s="2"/>
      <c r="S19" s="1"/>
    </row>
    <row r="20" spans="1:22" ht="4.5" customHeight="1" thickBot="1" x14ac:dyDescent="0.3">
      <c r="A20" s="3"/>
      <c r="B20" s="7"/>
      <c r="C20" s="52"/>
      <c r="D20" s="53"/>
      <c r="E20" s="53"/>
      <c r="F20" s="54"/>
      <c r="G20" s="8"/>
      <c r="H20" s="57"/>
      <c r="I20" s="58"/>
      <c r="J20" s="8"/>
      <c r="K20" s="8"/>
      <c r="L20" s="8"/>
      <c r="M20" s="8"/>
      <c r="N20" s="9"/>
      <c r="O20" s="12"/>
      <c r="P20" s="1"/>
      <c r="Q20" s="1"/>
      <c r="R20" s="1"/>
      <c r="S20" s="1"/>
    </row>
    <row r="21" spans="1:22" ht="4.5" customHeight="1" x14ac:dyDescent="0.3">
      <c r="A21" s="3"/>
      <c r="B21" s="7"/>
      <c r="C21" s="30"/>
      <c r="D21" s="30"/>
      <c r="E21" s="30"/>
      <c r="F21" s="30"/>
      <c r="G21" s="8"/>
      <c r="H21" s="31"/>
      <c r="I21" s="31"/>
      <c r="J21" s="8"/>
      <c r="K21" s="8"/>
      <c r="L21" s="8"/>
      <c r="M21" s="8"/>
      <c r="N21" s="9"/>
      <c r="O21" s="12"/>
      <c r="P21" s="1"/>
      <c r="Q21" s="1"/>
      <c r="R21" s="1"/>
      <c r="S21" s="1"/>
    </row>
    <row r="22" spans="1:22" ht="10.5" customHeight="1" thickBot="1" x14ac:dyDescent="0.35">
      <c r="A22" s="3"/>
      <c r="B22" s="7"/>
      <c r="C22" s="30"/>
      <c r="D22" s="30"/>
      <c r="E22" s="30"/>
      <c r="F22" s="30"/>
      <c r="G22" s="8"/>
      <c r="H22" s="31"/>
      <c r="I22" s="31"/>
      <c r="J22" s="8"/>
      <c r="K22" s="8"/>
      <c r="L22" s="8"/>
      <c r="M22" s="8"/>
      <c r="N22" s="9"/>
      <c r="O22" s="12"/>
      <c r="P22" s="1"/>
      <c r="Q22" s="1"/>
      <c r="R22" s="1"/>
      <c r="S22" s="1"/>
    </row>
    <row r="23" spans="1:22" ht="10.5" customHeight="1" x14ac:dyDescent="0.25">
      <c r="A23" s="3"/>
      <c r="B23" s="7"/>
      <c r="C23" s="49" t="s">
        <v>17</v>
      </c>
      <c r="D23" s="50"/>
      <c r="E23" s="50"/>
      <c r="F23" s="51"/>
      <c r="G23" s="8"/>
      <c r="H23" s="55">
        <f>(H19*1.085)/1.03</f>
        <v>0</v>
      </c>
      <c r="I23" s="56"/>
      <c r="J23" s="8"/>
      <c r="K23" s="8"/>
      <c r="L23" s="8"/>
      <c r="M23" s="8"/>
      <c r="N23" s="9"/>
      <c r="O23" s="12"/>
      <c r="P23" s="1"/>
      <c r="Q23" s="1"/>
      <c r="R23" s="1"/>
      <c r="S23" s="1"/>
    </row>
    <row r="24" spans="1:22" ht="25.5" customHeight="1" thickBot="1" x14ac:dyDescent="0.3">
      <c r="A24" s="3"/>
      <c r="B24" s="7"/>
      <c r="C24" s="52"/>
      <c r="D24" s="53"/>
      <c r="E24" s="53"/>
      <c r="F24" s="54"/>
      <c r="G24" s="8"/>
      <c r="H24" s="57"/>
      <c r="I24" s="58"/>
      <c r="J24" s="8"/>
      <c r="K24" s="8"/>
      <c r="L24" s="8"/>
      <c r="M24" s="8"/>
      <c r="N24" s="9"/>
      <c r="O24" s="12"/>
      <c r="P24" s="1"/>
      <c r="Q24" s="2"/>
      <c r="R24" s="1"/>
      <c r="S24" s="1"/>
    </row>
    <row r="25" spans="1:22" ht="31.5" customHeight="1" thickBot="1" x14ac:dyDescent="0.35">
      <c r="A25" s="3"/>
      <c r="B25" s="7"/>
      <c r="C25" s="30"/>
      <c r="D25" s="30"/>
      <c r="E25" s="30"/>
      <c r="F25" s="30"/>
      <c r="G25" s="8"/>
      <c r="H25" s="8"/>
      <c r="I25" s="8"/>
      <c r="J25" s="8"/>
      <c r="K25" s="8"/>
      <c r="L25" s="8"/>
      <c r="M25" s="8"/>
      <c r="N25" s="9"/>
      <c r="O25" s="12"/>
      <c r="P25" s="1"/>
      <c r="Q25" s="2"/>
      <c r="R25" s="1"/>
      <c r="S25" s="1"/>
    </row>
    <row r="26" spans="1:22" ht="23.25" customHeight="1" thickBot="1" x14ac:dyDescent="0.35">
      <c r="A26" s="3"/>
      <c r="B26" s="7"/>
      <c r="C26" s="67" t="s">
        <v>0</v>
      </c>
      <c r="D26" s="68"/>
      <c r="E26" s="68"/>
      <c r="F26" s="68"/>
      <c r="G26" s="68"/>
      <c r="H26" s="68"/>
      <c r="I26" s="68"/>
      <c r="J26" s="68"/>
      <c r="K26" s="68"/>
      <c r="L26" s="68"/>
      <c r="M26" s="69"/>
      <c r="N26" s="9"/>
      <c r="O26" s="12"/>
      <c r="P26" s="2"/>
      <c r="Q26" s="2"/>
      <c r="R26" s="2"/>
      <c r="S26" s="1"/>
    </row>
    <row r="27" spans="1:22" ht="15.75" customHeight="1" thickBot="1" x14ac:dyDescent="0.3">
      <c r="A27" s="3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9"/>
      <c r="O27" s="12" t="s">
        <v>2</v>
      </c>
      <c r="P27" s="1" t="s">
        <v>3</v>
      </c>
      <c r="Q27" s="1" t="s">
        <v>4</v>
      </c>
      <c r="R27" s="1" t="s">
        <v>5</v>
      </c>
      <c r="S27" s="1" t="s">
        <v>6</v>
      </c>
      <c r="T27" s="20" t="s">
        <v>7</v>
      </c>
      <c r="U27" s="20" t="s">
        <v>13</v>
      </c>
    </row>
    <row r="28" spans="1:22" ht="16.5" thickBot="1" x14ac:dyDescent="0.3">
      <c r="A28" s="3"/>
      <c r="B28" s="7"/>
      <c r="C28" s="70" t="s">
        <v>1</v>
      </c>
      <c r="D28" s="71"/>
      <c r="E28" s="21" t="s">
        <v>14</v>
      </c>
      <c r="F28" s="8"/>
      <c r="G28" s="72" t="s">
        <v>8</v>
      </c>
      <c r="H28" s="73"/>
      <c r="I28" s="74"/>
      <c r="J28" s="22">
        <v>0</v>
      </c>
      <c r="K28" s="8"/>
      <c r="L28" s="8"/>
      <c r="M28" s="8"/>
      <c r="N28" s="9"/>
      <c r="O28" s="12">
        <f>IF($E$28="A1", P3,0)</f>
        <v>0</v>
      </c>
      <c r="P28" s="12">
        <f>IF($E$28="A2", P4,0)</f>
        <v>0</v>
      </c>
      <c r="Q28" s="12">
        <f>IF($E$28="B", P5,0)</f>
        <v>0</v>
      </c>
      <c r="R28" s="12">
        <f>IF($E$28="C1", P6,0)</f>
        <v>0</v>
      </c>
      <c r="S28" s="12">
        <f>IF($E$28="C2", P7,0)</f>
        <v>0</v>
      </c>
      <c r="T28" s="12">
        <f>IF($E$28="E", P8,0)</f>
        <v>0</v>
      </c>
      <c r="U28">
        <f>(O28+P28+Q28+R28+S28+T28)*2</f>
        <v>0</v>
      </c>
      <c r="V28" t="s">
        <v>11</v>
      </c>
    </row>
    <row r="29" spans="1:22" x14ac:dyDescent="0.25">
      <c r="A29" s="3"/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9"/>
      <c r="O29" s="12">
        <f>IF($E$28="A1", Q3,0)</f>
        <v>0</v>
      </c>
      <c r="P29" s="12">
        <f>IF($E$28="A2", Q4,0)</f>
        <v>0</v>
      </c>
      <c r="Q29" s="12">
        <f>IF($E$28="B", Q5,0)</f>
        <v>0</v>
      </c>
      <c r="R29" s="12">
        <f>IF($E$28="C1", Q6,0)</f>
        <v>0</v>
      </c>
      <c r="S29" s="12">
        <f>IF($E$28="C2", Q7,0)</f>
        <v>0</v>
      </c>
      <c r="T29" s="12">
        <f>IF($E$28="E", Q8,0)</f>
        <v>0</v>
      </c>
      <c r="U29" s="3">
        <f>(O29+P29+Q29+R29+S29+T29)*2*J28</f>
        <v>0</v>
      </c>
      <c r="V29" s="3" t="s">
        <v>12</v>
      </c>
    </row>
    <row r="30" spans="1:22" ht="15.75" thickBot="1" x14ac:dyDescent="0.3">
      <c r="A30" s="3"/>
      <c r="B30" s="7"/>
      <c r="C30" s="8"/>
      <c r="D30" s="8"/>
      <c r="E30" s="8"/>
      <c r="F30" s="8"/>
      <c r="G30" s="8"/>
      <c r="H30" s="8"/>
      <c r="I30" s="8"/>
      <c r="J30" s="8"/>
      <c r="K30" s="13"/>
      <c r="L30" s="8"/>
      <c r="M30" s="8"/>
      <c r="N30" s="9"/>
      <c r="O30" s="12"/>
      <c r="P30" s="2"/>
      <c r="Q30" s="2"/>
      <c r="R30" s="2"/>
      <c r="S30" s="1"/>
    </row>
    <row r="31" spans="1:22" ht="45" customHeight="1" thickBot="1" x14ac:dyDescent="0.3">
      <c r="A31" s="3"/>
      <c r="B31" s="7"/>
      <c r="C31" s="75" t="s">
        <v>20</v>
      </c>
      <c r="D31" s="76"/>
      <c r="E31" s="76"/>
      <c r="F31" s="77"/>
      <c r="G31" s="8"/>
      <c r="H31" s="41">
        <f>H19-H23</f>
        <v>0</v>
      </c>
      <c r="I31" s="42"/>
      <c r="J31" s="43"/>
      <c r="K31" s="8"/>
      <c r="L31" s="8"/>
      <c r="M31" s="8"/>
      <c r="N31" s="9"/>
      <c r="O31" s="12"/>
      <c r="P31" s="2"/>
      <c r="Q31" s="2"/>
      <c r="R31" s="2"/>
      <c r="S31" s="1"/>
    </row>
    <row r="32" spans="1:22" ht="16.5" customHeight="1" thickBot="1" x14ac:dyDescent="0.3">
      <c r="A32" s="3"/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9"/>
      <c r="O32" s="12"/>
      <c r="P32" s="2"/>
      <c r="Q32" s="2"/>
      <c r="R32" s="2"/>
      <c r="S32" s="1"/>
    </row>
    <row r="33" spans="1:19" ht="43.5" customHeight="1" thickBot="1" x14ac:dyDescent="0.4">
      <c r="A33" s="3"/>
      <c r="B33" s="7"/>
      <c r="C33" s="32" t="s">
        <v>15</v>
      </c>
      <c r="D33" s="33"/>
      <c r="E33" s="33"/>
      <c r="F33" s="34"/>
      <c r="G33" s="8"/>
      <c r="H33" s="41">
        <f>U28+U29</f>
        <v>0</v>
      </c>
      <c r="I33" s="42"/>
      <c r="J33" s="43"/>
      <c r="K33" s="8"/>
      <c r="L33" s="8"/>
      <c r="M33" s="8"/>
      <c r="N33" s="9"/>
      <c r="O33" s="12"/>
      <c r="P33" s="1"/>
      <c r="Q33" s="1"/>
      <c r="R33" s="1"/>
      <c r="S33" s="1"/>
    </row>
    <row r="34" spans="1:19" ht="15.75" thickBot="1" x14ac:dyDescent="0.3">
      <c r="A34" s="3"/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/>
      <c r="O34" s="12"/>
      <c r="P34" s="1"/>
      <c r="Q34" s="1"/>
      <c r="R34" s="1"/>
      <c r="S34" s="1"/>
    </row>
    <row r="35" spans="1:19" ht="27" thickBot="1" x14ac:dyDescent="0.45">
      <c r="A35" s="3"/>
      <c r="B35" s="7"/>
      <c r="C35" s="35" t="s">
        <v>9</v>
      </c>
      <c r="D35" s="36"/>
      <c r="E35" s="36"/>
      <c r="F35" s="37"/>
      <c r="G35" s="8"/>
      <c r="H35" s="38">
        <f>H33+H31*12</f>
        <v>0</v>
      </c>
      <c r="I35" s="39"/>
      <c r="J35" s="40"/>
      <c r="K35" s="8"/>
      <c r="L35" s="8"/>
      <c r="M35" s="8"/>
      <c r="N35" s="9"/>
      <c r="O35" s="12"/>
      <c r="P35" s="1"/>
      <c r="Q35" s="1"/>
      <c r="R35" s="1"/>
      <c r="S35" s="1"/>
    </row>
    <row r="36" spans="1:19" x14ac:dyDescent="0.25">
      <c r="A36" s="3"/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  <c r="O36" s="12"/>
      <c r="P36" s="1"/>
      <c r="Q36" s="1"/>
      <c r="R36" s="1"/>
      <c r="S36" s="1"/>
    </row>
    <row r="37" spans="1:19" ht="66" customHeight="1" thickBot="1" x14ac:dyDescent="0.3">
      <c r="A37" s="3"/>
      <c r="B37" s="14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3"/>
    </row>
    <row r="38" spans="1:19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9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9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9" x14ac:dyDescent="0.25">
      <c r="O42" s="23"/>
    </row>
    <row r="43" spans="1:19" x14ac:dyDescent="0.25">
      <c r="O43" s="23"/>
    </row>
    <row r="44" spans="1:19" x14ac:dyDescent="0.25">
      <c r="O44" s="23"/>
    </row>
    <row r="45" spans="1:19" x14ac:dyDescent="0.25">
      <c r="O45" s="23"/>
    </row>
    <row r="46" spans="1:19" x14ac:dyDescent="0.25">
      <c r="O46" s="23"/>
    </row>
  </sheetData>
  <sheetProtection algorithmName="SHA-512" hashValue="aSKuIhlcW+YAdA0MG6NMehmwvyFfbOyVT1ET9Fo4SgAWOSvHHfLPEVKXMwcsN9T6xlowB4BzSCv6o7v47TLy0A==" saltValue="SiIo1lsszuVXwRgGYZLvXg==" spinCount="100000" sheet="1"/>
  <mergeCells count="21">
    <mergeCell ref="H23:I24"/>
    <mergeCell ref="C26:M26"/>
    <mergeCell ref="C28:D28"/>
    <mergeCell ref="G28:I28"/>
    <mergeCell ref="C31:F31"/>
    <mergeCell ref="C23:F24"/>
    <mergeCell ref="D10:M10"/>
    <mergeCell ref="B13:N13"/>
    <mergeCell ref="H15:I15"/>
    <mergeCell ref="C15:F15"/>
    <mergeCell ref="C19:F20"/>
    <mergeCell ref="H19:I20"/>
    <mergeCell ref="K16:M17"/>
    <mergeCell ref="K18:M18"/>
    <mergeCell ref="C17:F17"/>
    <mergeCell ref="H17:I17"/>
    <mergeCell ref="C33:F33"/>
    <mergeCell ref="C35:F35"/>
    <mergeCell ref="H35:J35"/>
    <mergeCell ref="H33:J33"/>
    <mergeCell ref="H31:J31"/>
  </mergeCells>
  <conditionalFormatting sqref="H17">
    <cfRule type="cellIs" dxfId="4" priority="1" operator="between">
      <formula>0.0001</formula>
      <formula>0.9999</formula>
    </cfRule>
  </conditionalFormatting>
  <dataValidations xWindow="587" yWindow="287" count="4">
    <dataValidation type="decimal" allowBlank="1" showInputMessage="1" showErrorMessage="1" error="El valor debe estar comprendido entre 0 y 10. " sqref="K24:K25" xr:uid="{E5A4B080-955E-4510-AB04-AEE7D0DB415D}">
      <formula1>0</formula1>
      <formula2>10</formula2>
    </dataValidation>
    <dataValidation type="decimal" allowBlank="1" showInputMessage="1" showErrorMessage="1" promptTitle="Sueldo bruto o neto" prompt="Elige calcular tu perdida retributiva en bruto o en neto." sqref="H15:I15" xr:uid="{3232402D-5606-4DA8-A568-861E397EA932}">
      <formula1>0</formula1>
      <formula2>10000</formula2>
    </dataValidation>
    <dataValidation type="list" allowBlank="1" showInputMessage="1" showErrorMessage="1" errorTitle="Número entero" promptTitle="Número entero" sqref="J28" xr:uid="{BCB784C4-1E6A-46FD-973D-DC008B550A44}">
      <formula1>$Y$1:$Y$16</formula1>
    </dataValidation>
    <dataValidation type="list" allowBlank="1" showInputMessage="1" showErrorMessage="1" prompt="Nivel funcionarial " sqref="E28" xr:uid="{EC4AE903-ABFF-41F7-A7B2-3B6C2EF360A2}">
      <formula1>$O$3:$O$9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Mario</cp:lastModifiedBy>
  <cp:revision>13</cp:revision>
  <dcterms:created xsi:type="dcterms:W3CDTF">2021-05-10T11:56:35Z</dcterms:created>
  <dcterms:modified xsi:type="dcterms:W3CDTF">2023-10-31T11:00:32Z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