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chartsheets/sheet10.xml" ContentType="application/vnd.openxmlformats-officedocument.spreadsheetml.chartsheet+xml"/>
  <Override PartName="/xl/drawings/drawing12.xml" ContentType="application/vnd.openxmlformats-officedocument.drawing+xml"/>
  <Override PartName="/xl/worksheets/sheet1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14.xml" ContentType="application/vnd.openxmlformats-officedocument.drawing+xml"/>
  <Override PartName="/xl/chartsheets/sheet12.xml" ContentType="application/vnd.openxmlformats-officedocument.spreadsheetml.chartsheet+xml"/>
  <Override PartName="/xl/drawings/drawing1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36" yWindow="65436" windowWidth="18800" windowHeight="13260" tabRatio="197" firstSheet="4" activeTab="9"/>
  </bookViews>
  <sheets>
    <sheet name="Gráfico1" sheetId="1" r:id="rId1"/>
    <sheet name="Gráfico1 (2)" sheetId="2" r:id="rId2"/>
    <sheet name="Gráfico2" sheetId="3" r:id="rId3"/>
    <sheet name="Gráfico3" sheetId="4" r:id="rId4"/>
    <sheet name="Gráfico3 (2)" sheetId="5" r:id="rId5"/>
    <sheet name="Gráfico4" sheetId="6" r:id="rId6"/>
    <sheet name="Gráfico5" sheetId="7" r:id="rId7"/>
    <sheet name="GráficoMM2X12C)" sheetId="8" r:id="rId8"/>
    <sheet name="GráficoMM2X12C) (2)" sheetId="9" r:id="rId9"/>
    <sheet name="MMEST3" sheetId="10" r:id="rId10"/>
    <sheet name="VEHÍCULOS" sheetId="11" r:id="rId11"/>
    <sheet name="GINTERVENCIÓN" sheetId="12" r:id="rId12"/>
    <sheet name="GINTERVENCIÓN (2)" sheetId="13" r:id="rId13"/>
    <sheet name="Regresión" sheetId="14" r:id="rId14"/>
    <sheet name="intervención" sheetId="15" r:id="rId15"/>
  </sheets>
  <definedNames/>
  <calcPr fullCalcOnLoad="1"/>
</workbook>
</file>

<file path=xl/sharedStrings.xml><?xml version="1.0" encoding="utf-8"?>
<sst xmlns="http://schemas.openxmlformats.org/spreadsheetml/2006/main" count="417" uniqueCount="64">
  <si>
    <t>MATRICULACIONES DE VEHÍCULOS</t>
  </si>
  <si>
    <t>AÑO</t>
  </si>
  <si>
    <t>MES</t>
  </si>
  <si>
    <t>ANDALUCIA</t>
  </si>
  <si>
    <t>ESPAÑA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</si>
  <si>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</si>
  <si>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</si>
  <si>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</si>
  <si>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</si>
  <si>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</si>
  <si>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</si>
  <si>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</si>
  <si>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</si>
  <si>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</si>
  <si>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</si>
  <si>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</si>
  <si>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</si>
  <si>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SERIES ORIGINALES</t>
  </si>
  <si>
    <t>MM 12 MESES</t>
  </si>
  <si>
    <t>TASA N12 DE MM12</t>
  </si>
  <si>
    <t>VALORES ESTACIONALES</t>
  </si>
  <si>
    <t>MEDIA</t>
  </si>
  <si>
    <t>DESV. TIPICA</t>
  </si>
  <si>
    <t>VALORES ESTACIONALES ABSOLUTOS</t>
  </si>
  <si>
    <t>DATOS</t>
  </si>
  <si>
    <t>PERÍODO</t>
  </si>
  <si>
    <t>Ft</t>
  </si>
  <si>
    <t>Resumen</t>
  </si>
  <si>
    <t>Estadísticas de la regresión</t>
  </si>
  <si>
    <t>Coeficiente de correlación múltiple</t>
  </si>
  <si>
    <t>Coeficiente de determinación R^2</t>
  </si>
  <si>
    <t>R^2  ajustado</t>
  </si>
  <si>
    <t>Error típico</t>
  </si>
  <si>
    <t>Observaciones</t>
  </si>
  <si>
    <t>ANÁLISIS DE VARIANZA</t>
  </si>
  <si>
    <t>Regresión</t>
  </si>
  <si>
    <t>Residuos</t>
  </si>
  <si>
    <t>Total</t>
  </si>
  <si>
    <t>Intercepción</t>
  </si>
  <si>
    <t>Grados de libertad</t>
  </si>
  <si>
    <t>Suma de cuadrados</t>
  </si>
  <si>
    <t>Promedio de los cuadrados</t>
  </si>
  <si>
    <t>F</t>
  </si>
  <si>
    <t>Valor crítico de F</t>
  </si>
  <si>
    <t>Coeficientes</t>
  </si>
  <si>
    <t>Estadístico t</t>
  </si>
  <si>
    <t>Probabilidad</t>
  </si>
  <si>
    <t>Inferior 95%</t>
  </si>
  <si>
    <t>Superior 95%</t>
  </si>
  <si>
    <t>Inferior 95,0%</t>
  </si>
  <si>
    <t>Superior 95,0%</t>
  </si>
  <si>
    <t>Previsión</t>
  </si>
  <si>
    <t>Correlación</t>
  </si>
  <si>
    <t>Y=29,79+2,47X+26,05Ft+E</t>
  </si>
  <si>
    <t>MM3</t>
  </si>
  <si>
    <t>MM3C</t>
  </si>
  <si>
    <t>MM12</t>
  </si>
  <si>
    <t>MM12C</t>
  </si>
  <si>
    <t>MM2 x 12C</t>
  </si>
  <si>
    <t>PREDICCIONES</t>
  </si>
  <si>
    <t>PROMEDIO 5 AÑOS</t>
  </si>
  <si>
    <t>ANDALUCÍA</t>
  </si>
  <si>
    <t>FACTOR DE ESTACIONALIDAD</t>
  </si>
  <si>
    <t>MM estacional 3</t>
  </si>
</sst>
</file>

<file path=xl/styles.xml><?xml version="1.0" encoding="utf-8"?>
<styleSheet xmlns="http://schemas.openxmlformats.org/spreadsheetml/2006/main">
  <numFmts count="1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0.0"/>
  </numFmts>
  <fonts count="1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5.75"/>
      <name val="Verdana"/>
      <family val="0"/>
    </font>
    <font>
      <b/>
      <sz val="22.25"/>
      <name val="Verdana"/>
      <family val="0"/>
    </font>
    <font>
      <b/>
      <sz val="16.5"/>
      <name val="Verdana"/>
      <family val="0"/>
    </font>
    <font>
      <sz val="11.75"/>
      <name val="Verdana"/>
      <family val="0"/>
    </font>
    <font>
      <sz val="10.5"/>
      <name val="Verdana"/>
      <family val="0"/>
    </font>
    <font>
      <vertAlign val="superscript"/>
      <sz val="11.75"/>
      <name val="Verdana"/>
      <family val="0"/>
    </font>
    <font>
      <vertAlign val="superscript"/>
      <sz val="15.75"/>
      <name val="Verdana"/>
      <family val="0"/>
    </font>
    <font>
      <b/>
      <sz val="14"/>
      <name val="Verdana"/>
      <family val="0"/>
    </font>
    <font>
      <i/>
      <sz val="10"/>
      <color indexed="10"/>
      <name val="Verdana"/>
      <family val="0"/>
    </font>
    <font>
      <sz val="10"/>
      <color indexed="10"/>
      <name val="Verdana"/>
      <family val="0"/>
    </font>
    <font>
      <b/>
      <sz val="10"/>
      <color indexed="10"/>
      <name val="Verdana"/>
      <family val="0"/>
    </font>
    <font>
      <sz val="12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0" fontId="14" fillId="0" borderId="0" xfId="0" applyFont="1" applyAlignment="1" quotePrefix="1">
      <alignment/>
    </xf>
    <xf numFmtId="0" fontId="15" fillId="0" borderId="2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1" xfId="0" applyFont="1" applyFill="1" applyBorder="1" applyAlignment="1">
      <alignment/>
    </xf>
    <xf numFmtId="3" fontId="16" fillId="0" borderId="0" xfId="0" applyNumberFormat="1" applyFont="1" applyAlignment="1">
      <alignment/>
    </xf>
    <xf numFmtId="0" fontId="0" fillId="2" borderId="0" xfId="0" applyFill="1" applyAlignment="1">
      <alignment/>
    </xf>
    <xf numFmtId="170" fontId="0" fillId="2" borderId="0" xfId="0" applyNumberFormat="1" applyFill="1" applyAlignment="1">
      <alignment/>
    </xf>
    <xf numFmtId="0" fontId="16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7" fillId="2" borderId="0" xfId="0" applyFont="1" applyFill="1" applyAlignment="1">
      <alignment horizontal="right"/>
    </xf>
    <xf numFmtId="4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worksheet" Target="worksheets/sheet1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worksheet" Target="worksheets/sheet2.xml" /><Relationship Id="rId15" Type="http://schemas.openxmlformats.org/officeDocument/2006/relationships/worksheet" Target="worksheets/sheet3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Verdana"/>
                <a:ea typeface="Verdana"/>
                <a:cs typeface="Verdana"/>
              </a:rPr>
              <a:t>MATRICULACI?N DE TURISMOS EN ANDALUC?A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VEHÍCULOS!$A$5:$A$326</c:f>
              <c:numCache>
                <c:ptCount val="322"/>
                <c:pt idx="0">
                  <c:v>1979</c:v>
                </c:pt>
                <c:pt idx="12">
                  <c:v>1980</c:v>
                </c:pt>
                <c:pt idx="24">
                  <c:v>1981</c:v>
                </c:pt>
                <c:pt idx="36">
                  <c:v>1982</c:v>
                </c:pt>
                <c:pt idx="48">
                  <c:v>1983</c:v>
                </c:pt>
                <c:pt idx="60">
                  <c:v>1984</c:v>
                </c:pt>
                <c:pt idx="72">
                  <c:v>1985</c:v>
                </c:pt>
                <c:pt idx="84">
                  <c:v>1986</c:v>
                </c:pt>
                <c:pt idx="96">
                  <c:v>1987</c:v>
                </c:pt>
                <c:pt idx="108">
                  <c:v>1988</c:v>
                </c:pt>
                <c:pt idx="120">
                  <c:v>1989</c:v>
                </c:pt>
                <c:pt idx="132">
                  <c:v>1990</c:v>
                </c:pt>
                <c:pt idx="144">
                  <c:v>1991</c:v>
                </c:pt>
                <c:pt idx="156">
                  <c:v>1992</c:v>
                </c:pt>
                <c:pt idx="168">
                  <c:v>1993</c:v>
                </c:pt>
                <c:pt idx="180">
                  <c:v>1994</c:v>
                </c:pt>
                <c:pt idx="192">
                  <c:v>1995</c:v>
                </c:pt>
                <c:pt idx="204">
                  <c:v>1996</c:v>
                </c:pt>
                <c:pt idx="216">
                  <c:v>1997</c:v>
                </c:pt>
                <c:pt idx="228">
                  <c:v>1998</c:v>
                </c:pt>
                <c:pt idx="240">
                  <c:v>1999</c:v>
                </c:pt>
                <c:pt idx="252">
                  <c:v>2000</c:v>
                </c:pt>
                <c:pt idx="264">
                  <c:v>2001</c:v>
                </c:pt>
                <c:pt idx="276">
                  <c:v>2002</c:v>
                </c:pt>
                <c:pt idx="288">
                  <c:v>2003</c:v>
                </c:pt>
                <c:pt idx="300">
                  <c:v>2004</c:v>
                </c:pt>
                <c:pt idx="312">
                  <c:v>2005</c:v>
                </c:pt>
              </c:numCache>
            </c:numRef>
          </c:cat>
          <c:val>
            <c:numRef>
              <c:f>VEHÍCULOS!$C$5:$C$326</c:f>
              <c:numCache>
                <c:ptCount val="322"/>
                <c:pt idx="0">
                  <c:v>6476</c:v>
                </c:pt>
                <c:pt idx="1">
                  <c:v>4609</c:v>
                </c:pt>
                <c:pt idx="2">
                  <c:v>6191</c:v>
                </c:pt>
                <c:pt idx="3">
                  <c:v>5930</c:v>
                </c:pt>
                <c:pt idx="4">
                  <c:v>7232</c:v>
                </c:pt>
                <c:pt idx="5">
                  <c:v>6174</c:v>
                </c:pt>
                <c:pt idx="6">
                  <c:v>5661</c:v>
                </c:pt>
                <c:pt idx="7">
                  <c:v>5418</c:v>
                </c:pt>
                <c:pt idx="8">
                  <c:v>5263</c:v>
                </c:pt>
                <c:pt idx="9">
                  <c:v>5136</c:v>
                </c:pt>
                <c:pt idx="10">
                  <c:v>7266</c:v>
                </c:pt>
                <c:pt idx="11">
                  <c:v>5088</c:v>
                </c:pt>
                <c:pt idx="12">
                  <c:v>4455</c:v>
                </c:pt>
                <c:pt idx="13">
                  <c:v>5639</c:v>
                </c:pt>
                <c:pt idx="14">
                  <c:v>6139</c:v>
                </c:pt>
                <c:pt idx="15">
                  <c:v>5220</c:v>
                </c:pt>
                <c:pt idx="16">
                  <c:v>6368</c:v>
                </c:pt>
                <c:pt idx="17">
                  <c:v>5447</c:v>
                </c:pt>
                <c:pt idx="18">
                  <c:v>5792</c:v>
                </c:pt>
                <c:pt idx="19">
                  <c:v>4512</c:v>
                </c:pt>
                <c:pt idx="20">
                  <c:v>5591</c:v>
                </c:pt>
                <c:pt idx="21">
                  <c:v>7236</c:v>
                </c:pt>
                <c:pt idx="22">
                  <c:v>5945</c:v>
                </c:pt>
                <c:pt idx="23">
                  <c:v>5882</c:v>
                </c:pt>
                <c:pt idx="24">
                  <c:v>5238</c:v>
                </c:pt>
                <c:pt idx="25">
                  <c:v>5142</c:v>
                </c:pt>
                <c:pt idx="26">
                  <c:v>5149</c:v>
                </c:pt>
                <c:pt idx="27">
                  <c:v>5487</c:v>
                </c:pt>
                <c:pt idx="28">
                  <c:v>5567</c:v>
                </c:pt>
                <c:pt idx="29">
                  <c:v>5237</c:v>
                </c:pt>
                <c:pt idx="30">
                  <c:v>5574</c:v>
                </c:pt>
                <c:pt idx="31">
                  <c:v>3910</c:v>
                </c:pt>
                <c:pt idx="32">
                  <c:v>4263</c:v>
                </c:pt>
                <c:pt idx="33">
                  <c:v>4858</c:v>
                </c:pt>
                <c:pt idx="34">
                  <c:v>4858</c:v>
                </c:pt>
                <c:pt idx="35">
                  <c:v>5816</c:v>
                </c:pt>
                <c:pt idx="36">
                  <c:v>5139</c:v>
                </c:pt>
                <c:pt idx="37">
                  <c:v>5225</c:v>
                </c:pt>
                <c:pt idx="38">
                  <c:v>6691</c:v>
                </c:pt>
                <c:pt idx="39">
                  <c:v>5490</c:v>
                </c:pt>
                <c:pt idx="40">
                  <c:v>4960</c:v>
                </c:pt>
                <c:pt idx="41">
                  <c:v>4936</c:v>
                </c:pt>
                <c:pt idx="42">
                  <c:v>6122</c:v>
                </c:pt>
                <c:pt idx="43">
                  <c:v>4092</c:v>
                </c:pt>
                <c:pt idx="44">
                  <c:v>4057</c:v>
                </c:pt>
                <c:pt idx="45">
                  <c:v>5603</c:v>
                </c:pt>
                <c:pt idx="46">
                  <c:v>5961</c:v>
                </c:pt>
                <c:pt idx="47">
                  <c:v>5816</c:v>
                </c:pt>
                <c:pt idx="48">
                  <c:v>5906</c:v>
                </c:pt>
                <c:pt idx="49">
                  <c:v>4932</c:v>
                </c:pt>
                <c:pt idx="50">
                  <c:v>6734</c:v>
                </c:pt>
                <c:pt idx="51">
                  <c:v>5485</c:v>
                </c:pt>
                <c:pt idx="52">
                  <c:v>6310</c:v>
                </c:pt>
                <c:pt idx="53">
                  <c:v>5453</c:v>
                </c:pt>
                <c:pt idx="54">
                  <c:v>6041</c:v>
                </c:pt>
                <c:pt idx="55">
                  <c:v>5211</c:v>
                </c:pt>
                <c:pt idx="56">
                  <c:v>4345</c:v>
                </c:pt>
                <c:pt idx="57">
                  <c:v>5340</c:v>
                </c:pt>
                <c:pt idx="58">
                  <c:v>5390</c:v>
                </c:pt>
                <c:pt idx="59">
                  <c:v>5841</c:v>
                </c:pt>
                <c:pt idx="60">
                  <c:v>5770</c:v>
                </c:pt>
                <c:pt idx="61">
                  <c:v>4781</c:v>
                </c:pt>
                <c:pt idx="62">
                  <c:v>5741</c:v>
                </c:pt>
                <c:pt idx="63">
                  <c:v>5811</c:v>
                </c:pt>
                <c:pt idx="64">
                  <c:v>5509</c:v>
                </c:pt>
                <c:pt idx="65">
                  <c:v>4608</c:v>
                </c:pt>
                <c:pt idx="66">
                  <c:v>6626</c:v>
                </c:pt>
                <c:pt idx="67">
                  <c:v>5105</c:v>
                </c:pt>
                <c:pt idx="68">
                  <c:v>3915</c:v>
                </c:pt>
                <c:pt idx="69">
                  <c:v>5273</c:v>
                </c:pt>
                <c:pt idx="70">
                  <c:v>5092</c:v>
                </c:pt>
                <c:pt idx="71">
                  <c:v>4770</c:v>
                </c:pt>
                <c:pt idx="72">
                  <c:v>6041</c:v>
                </c:pt>
                <c:pt idx="73">
                  <c:v>4447</c:v>
                </c:pt>
                <c:pt idx="74">
                  <c:v>7080</c:v>
                </c:pt>
                <c:pt idx="75">
                  <c:v>5928</c:v>
                </c:pt>
                <c:pt idx="76">
                  <c:v>5088</c:v>
                </c:pt>
                <c:pt idx="77">
                  <c:v>4726</c:v>
                </c:pt>
                <c:pt idx="78">
                  <c:v>7802</c:v>
                </c:pt>
                <c:pt idx="79">
                  <c:v>4551</c:v>
                </c:pt>
                <c:pt idx="80">
                  <c:v>4308</c:v>
                </c:pt>
                <c:pt idx="81">
                  <c:v>6964</c:v>
                </c:pt>
                <c:pt idx="82">
                  <c:v>6141</c:v>
                </c:pt>
                <c:pt idx="83">
                  <c:v>8547</c:v>
                </c:pt>
                <c:pt idx="84">
                  <c:v>3602</c:v>
                </c:pt>
                <c:pt idx="85">
                  <c:v>5045</c:v>
                </c:pt>
                <c:pt idx="86">
                  <c:v>7084</c:v>
                </c:pt>
                <c:pt idx="87">
                  <c:v>6475</c:v>
                </c:pt>
                <c:pt idx="88">
                  <c:v>6893</c:v>
                </c:pt>
                <c:pt idx="89">
                  <c:v>7926</c:v>
                </c:pt>
                <c:pt idx="90">
                  <c:v>9974</c:v>
                </c:pt>
                <c:pt idx="91">
                  <c:v>6049</c:v>
                </c:pt>
                <c:pt idx="92">
                  <c:v>5945</c:v>
                </c:pt>
                <c:pt idx="93">
                  <c:v>8991</c:v>
                </c:pt>
                <c:pt idx="94">
                  <c:v>8730</c:v>
                </c:pt>
                <c:pt idx="95">
                  <c:v>9755</c:v>
                </c:pt>
                <c:pt idx="96">
                  <c:v>7998</c:v>
                </c:pt>
                <c:pt idx="97">
                  <c:v>9233</c:v>
                </c:pt>
                <c:pt idx="98">
                  <c:v>11587</c:v>
                </c:pt>
                <c:pt idx="99">
                  <c:v>11893</c:v>
                </c:pt>
                <c:pt idx="100">
                  <c:v>10429</c:v>
                </c:pt>
                <c:pt idx="101">
                  <c:v>9759</c:v>
                </c:pt>
                <c:pt idx="102">
                  <c:v>13752</c:v>
                </c:pt>
                <c:pt idx="103">
                  <c:v>8621</c:v>
                </c:pt>
                <c:pt idx="104">
                  <c:v>7570</c:v>
                </c:pt>
                <c:pt idx="105">
                  <c:v>10754</c:v>
                </c:pt>
                <c:pt idx="106">
                  <c:v>11016</c:v>
                </c:pt>
                <c:pt idx="107">
                  <c:v>12032</c:v>
                </c:pt>
                <c:pt idx="108">
                  <c:v>11286</c:v>
                </c:pt>
                <c:pt idx="109">
                  <c:v>11439</c:v>
                </c:pt>
                <c:pt idx="110">
                  <c:v>13881</c:v>
                </c:pt>
                <c:pt idx="111">
                  <c:v>10284</c:v>
                </c:pt>
                <c:pt idx="112">
                  <c:v>12789</c:v>
                </c:pt>
                <c:pt idx="113">
                  <c:v>13129</c:v>
                </c:pt>
                <c:pt idx="114">
                  <c:v>13494</c:v>
                </c:pt>
                <c:pt idx="115">
                  <c:v>12389</c:v>
                </c:pt>
                <c:pt idx="116">
                  <c:v>9661</c:v>
                </c:pt>
                <c:pt idx="117">
                  <c:v>12458</c:v>
                </c:pt>
                <c:pt idx="118">
                  <c:v>12717</c:v>
                </c:pt>
                <c:pt idx="119">
                  <c:v>13257</c:v>
                </c:pt>
                <c:pt idx="120">
                  <c:v>12803</c:v>
                </c:pt>
                <c:pt idx="121">
                  <c:v>13488</c:v>
                </c:pt>
                <c:pt idx="122">
                  <c:v>15651</c:v>
                </c:pt>
                <c:pt idx="123">
                  <c:v>12605</c:v>
                </c:pt>
                <c:pt idx="124">
                  <c:v>13486</c:v>
                </c:pt>
                <c:pt idx="125">
                  <c:v>15667</c:v>
                </c:pt>
                <c:pt idx="126">
                  <c:v>15657</c:v>
                </c:pt>
                <c:pt idx="127">
                  <c:v>12354</c:v>
                </c:pt>
                <c:pt idx="128">
                  <c:v>10807</c:v>
                </c:pt>
                <c:pt idx="129">
                  <c:v>14299</c:v>
                </c:pt>
                <c:pt idx="130">
                  <c:v>13338</c:v>
                </c:pt>
                <c:pt idx="131">
                  <c:v>14233</c:v>
                </c:pt>
                <c:pt idx="132">
                  <c:v>13243</c:v>
                </c:pt>
                <c:pt idx="133">
                  <c:v>12683</c:v>
                </c:pt>
                <c:pt idx="134">
                  <c:v>15791</c:v>
                </c:pt>
                <c:pt idx="135">
                  <c:v>12929</c:v>
                </c:pt>
                <c:pt idx="136">
                  <c:v>13386</c:v>
                </c:pt>
                <c:pt idx="137">
                  <c:v>12827</c:v>
                </c:pt>
                <c:pt idx="138">
                  <c:v>15804</c:v>
                </c:pt>
                <c:pt idx="139">
                  <c:v>12899</c:v>
                </c:pt>
                <c:pt idx="140">
                  <c:v>7996</c:v>
                </c:pt>
                <c:pt idx="141">
                  <c:v>11416</c:v>
                </c:pt>
                <c:pt idx="142">
                  <c:v>10286</c:v>
                </c:pt>
                <c:pt idx="143">
                  <c:v>9814</c:v>
                </c:pt>
                <c:pt idx="144">
                  <c:v>9960</c:v>
                </c:pt>
                <c:pt idx="145">
                  <c:v>9204</c:v>
                </c:pt>
                <c:pt idx="146">
                  <c:v>10242</c:v>
                </c:pt>
                <c:pt idx="147">
                  <c:v>11569</c:v>
                </c:pt>
                <c:pt idx="148">
                  <c:v>11239</c:v>
                </c:pt>
                <c:pt idx="149">
                  <c:v>11350</c:v>
                </c:pt>
                <c:pt idx="150">
                  <c:v>14014</c:v>
                </c:pt>
                <c:pt idx="151">
                  <c:v>10115</c:v>
                </c:pt>
                <c:pt idx="152">
                  <c:v>8602</c:v>
                </c:pt>
                <c:pt idx="153">
                  <c:v>12420</c:v>
                </c:pt>
                <c:pt idx="154">
                  <c:v>10659</c:v>
                </c:pt>
                <c:pt idx="155">
                  <c:v>10592</c:v>
                </c:pt>
                <c:pt idx="156">
                  <c:v>13440</c:v>
                </c:pt>
                <c:pt idx="157">
                  <c:v>12830</c:v>
                </c:pt>
                <c:pt idx="158">
                  <c:v>14956</c:v>
                </c:pt>
                <c:pt idx="159">
                  <c:v>13104</c:v>
                </c:pt>
                <c:pt idx="160">
                  <c:v>11078</c:v>
                </c:pt>
                <c:pt idx="161">
                  <c:v>12575</c:v>
                </c:pt>
                <c:pt idx="162">
                  <c:v>15302</c:v>
                </c:pt>
                <c:pt idx="163">
                  <c:v>8930</c:v>
                </c:pt>
                <c:pt idx="164">
                  <c:v>9155</c:v>
                </c:pt>
                <c:pt idx="165">
                  <c:v>10589</c:v>
                </c:pt>
                <c:pt idx="166">
                  <c:v>10150</c:v>
                </c:pt>
                <c:pt idx="167">
                  <c:v>11537</c:v>
                </c:pt>
                <c:pt idx="168">
                  <c:v>6490</c:v>
                </c:pt>
                <c:pt idx="169">
                  <c:v>8512</c:v>
                </c:pt>
                <c:pt idx="170">
                  <c:v>9736</c:v>
                </c:pt>
                <c:pt idx="171">
                  <c:v>8774</c:v>
                </c:pt>
                <c:pt idx="172">
                  <c:v>8650</c:v>
                </c:pt>
                <c:pt idx="173">
                  <c:v>10072</c:v>
                </c:pt>
                <c:pt idx="174">
                  <c:v>12051</c:v>
                </c:pt>
                <c:pt idx="175">
                  <c:v>8421</c:v>
                </c:pt>
                <c:pt idx="176">
                  <c:v>7566</c:v>
                </c:pt>
                <c:pt idx="177">
                  <c:v>8022</c:v>
                </c:pt>
                <c:pt idx="178">
                  <c:v>8041</c:v>
                </c:pt>
                <c:pt idx="179">
                  <c:v>9678</c:v>
                </c:pt>
                <c:pt idx="180">
                  <c:v>7240</c:v>
                </c:pt>
                <c:pt idx="181">
                  <c:v>8055</c:v>
                </c:pt>
                <c:pt idx="182">
                  <c:v>11253</c:v>
                </c:pt>
                <c:pt idx="183">
                  <c:v>9497</c:v>
                </c:pt>
                <c:pt idx="184">
                  <c:v>10791</c:v>
                </c:pt>
                <c:pt idx="185">
                  <c:v>12693</c:v>
                </c:pt>
                <c:pt idx="186">
                  <c:v>13927</c:v>
                </c:pt>
                <c:pt idx="187">
                  <c:v>10536</c:v>
                </c:pt>
                <c:pt idx="188">
                  <c:v>9336</c:v>
                </c:pt>
                <c:pt idx="189">
                  <c:v>9685</c:v>
                </c:pt>
                <c:pt idx="190">
                  <c:v>9218</c:v>
                </c:pt>
                <c:pt idx="191">
                  <c:v>13143</c:v>
                </c:pt>
                <c:pt idx="192">
                  <c:v>7103</c:v>
                </c:pt>
                <c:pt idx="193">
                  <c:v>8427</c:v>
                </c:pt>
                <c:pt idx="194">
                  <c:v>12357</c:v>
                </c:pt>
                <c:pt idx="195">
                  <c:v>9362</c:v>
                </c:pt>
                <c:pt idx="196">
                  <c:v>10466</c:v>
                </c:pt>
                <c:pt idx="197">
                  <c:v>13712</c:v>
                </c:pt>
                <c:pt idx="198">
                  <c:v>10036</c:v>
                </c:pt>
                <c:pt idx="199">
                  <c:v>8389</c:v>
                </c:pt>
                <c:pt idx="200">
                  <c:v>7478</c:v>
                </c:pt>
                <c:pt idx="201">
                  <c:v>8576</c:v>
                </c:pt>
                <c:pt idx="202">
                  <c:v>9624</c:v>
                </c:pt>
                <c:pt idx="203">
                  <c:v>10918</c:v>
                </c:pt>
                <c:pt idx="204">
                  <c:v>7950</c:v>
                </c:pt>
                <c:pt idx="205">
                  <c:v>9997</c:v>
                </c:pt>
                <c:pt idx="206">
                  <c:v>14292</c:v>
                </c:pt>
                <c:pt idx="207">
                  <c:v>10474</c:v>
                </c:pt>
                <c:pt idx="208">
                  <c:v>11747</c:v>
                </c:pt>
                <c:pt idx="209">
                  <c:v>11211</c:v>
                </c:pt>
                <c:pt idx="210">
                  <c:v>14966</c:v>
                </c:pt>
                <c:pt idx="211">
                  <c:v>8588</c:v>
                </c:pt>
                <c:pt idx="212">
                  <c:v>9303</c:v>
                </c:pt>
                <c:pt idx="213">
                  <c:v>12171</c:v>
                </c:pt>
                <c:pt idx="214">
                  <c:v>10618</c:v>
                </c:pt>
                <c:pt idx="215">
                  <c:v>12409</c:v>
                </c:pt>
                <c:pt idx="216">
                  <c:v>10344</c:v>
                </c:pt>
                <c:pt idx="217">
                  <c:v>11513</c:v>
                </c:pt>
                <c:pt idx="218">
                  <c:v>14293</c:v>
                </c:pt>
                <c:pt idx="219">
                  <c:v>12780</c:v>
                </c:pt>
                <c:pt idx="220">
                  <c:v>12095</c:v>
                </c:pt>
                <c:pt idx="221">
                  <c:v>13674</c:v>
                </c:pt>
                <c:pt idx="222">
                  <c:v>17034</c:v>
                </c:pt>
                <c:pt idx="223">
                  <c:v>9696</c:v>
                </c:pt>
                <c:pt idx="224">
                  <c:v>10240</c:v>
                </c:pt>
                <c:pt idx="225">
                  <c:v>13300</c:v>
                </c:pt>
                <c:pt idx="226">
                  <c:v>11820</c:v>
                </c:pt>
                <c:pt idx="227">
                  <c:v>14236</c:v>
                </c:pt>
                <c:pt idx="228">
                  <c:v>11328</c:v>
                </c:pt>
                <c:pt idx="229">
                  <c:v>13306</c:v>
                </c:pt>
                <c:pt idx="230">
                  <c:v>16419</c:v>
                </c:pt>
                <c:pt idx="231">
                  <c:v>15139</c:v>
                </c:pt>
                <c:pt idx="232">
                  <c:v>13699</c:v>
                </c:pt>
                <c:pt idx="233">
                  <c:v>16872</c:v>
                </c:pt>
                <c:pt idx="234">
                  <c:v>20068</c:v>
                </c:pt>
                <c:pt idx="235">
                  <c:v>11560</c:v>
                </c:pt>
                <c:pt idx="236">
                  <c:v>11605</c:v>
                </c:pt>
                <c:pt idx="237">
                  <c:v>16057</c:v>
                </c:pt>
                <c:pt idx="238">
                  <c:v>15800</c:v>
                </c:pt>
                <c:pt idx="239">
                  <c:v>17790</c:v>
                </c:pt>
                <c:pt idx="240">
                  <c:v>13204</c:v>
                </c:pt>
                <c:pt idx="241">
                  <c:v>16577</c:v>
                </c:pt>
                <c:pt idx="242">
                  <c:v>21528</c:v>
                </c:pt>
                <c:pt idx="243">
                  <c:v>17534</c:v>
                </c:pt>
                <c:pt idx="244">
                  <c:v>18069</c:v>
                </c:pt>
                <c:pt idx="245">
                  <c:v>21514</c:v>
                </c:pt>
                <c:pt idx="246">
                  <c:v>24504</c:v>
                </c:pt>
                <c:pt idx="247">
                  <c:v>14503</c:v>
                </c:pt>
                <c:pt idx="248">
                  <c:v>15197</c:v>
                </c:pt>
                <c:pt idx="249">
                  <c:v>18143</c:v>
                </c:pt>
                <c:pt idx="250">
                  <c:v>18348</c:v>
                </c:pt>
                <c:pt idx="251">
                  <c:v>18940</c:v>
                </c:pt>
                <c:pt idx="252">
                  <c:v>14008</c:v>
                </c:pt>
                <c:pt idx="253">
                  <c:v>17624</c:v>
                </c:pt>
                <c:pt idx="254">
                  <c:v>20802</c:v>
                </c:pt>
                <c:pt idx="255">
                  <c:v>17610</c:v>
                </c:pt>
                <c:pt idx="256">
                  <c:v>17691</c:v>
                </c:pt>
                <c:pt idx="257">
                  <c:v>20933</c:v>
                </c:pt>
                <c:pt idx="258">
                  <c:v>22820</c:v>
                </c:pt>
                <c:pt idx="259">
                  <c:v>13950</c:v>
                </c:pt>
                <c:pt idx="260">
                  <c:v>13621</c:v>
                </c:pt>
                <c:pt idx="261">
                  <c:v>14185</c:v>
                </c:pt>
                <c:pt idx="262">
                  <c:v>15385</c:v>
                </c:pt>
                <c:pt idx="263">
                  <c:v>13513</c:v>
                </c:pt>
                <c:pt idx="264">
                  <c:v>15341</c:v>
                </c:pt>
                <c:pt idx="265">
                  <c:v>18043</c:v>
                </c:pt>
                <c:pt idx="266">
                  <c:v>22765</c:v>
                </c:pt>
                <c:pt idx="267">
                  <c:v>18652</c:v>
                </c:pt>
                <c:pt idx="268">
                  <c:v>19693</c:v>
                </c:pt>
                <c:pt idx="269">
                  <c:v>21873</c:v>
                </c:pt>
                <c:pt idx="270">
                  <c:v>23885</c:v>
                </c:pt>
                <c:pt idx="271">
                  <c:v>15493</c:v>
                </c:pt>
                <c:pt idx="272">
                  <c:v>13419</c:v>
                </c:pt>
                <c:pt idx="273">
                  <c:v>17487</c:v>
                </c:pt>
                <c:pt idx="274">
                  <c:v>17078</c:v>
                </c:pt>
                <c:pt idx="275">
                  <c:v>16032</c:v>
                </c:pt>
                <c:pt idx="276">
                  <c:v>14943</c:v>
                </c:pt>
                <c:pt idx="277">
                  <c:v>16096</c:v>
                </c:pt>
                <c:pt idx="278">
                  <c:v>17316</c:v>
                </c:pt>
                <c:pt idx="279">
                  <c:v>17051</c:v>
                </c:pt>
                <c:pt idx="280">
                  <c:v>20382</c:v>
                </c:pt>
                <c:pt idx="281">
                  <c:v>18809</c:v>
                </c:pt>
                <c:pt idx="282">
                  <c:v>23374</c:v>
                </c:pt>
                <c:pt idx="283">
                  <c:v>14949</c:v>
                </c:pt>
                <c:pt idx="284">
                  <c:v>14105</c:v>
                </c:pt>
                <c:pt idx="285">
                  <c:v>18582</c:v>
                </c:pt>
                <c:pt idx="286">
                  <c:v>16270</c:v>
                </c:pt>
                <c:pt idx="287">
                  <c:v>17252</c:v>
                </c:pt>
                <c:pt idx="288">
                  <c:v>14966</c:v>
                </c:pt>
                <c:pt idx="289">
                  <c:v>15433</c:v>
                </c:pt>
                <c:pt idx="290">
                  <c:v>20102</c:v>
                </c:pt>
                <c:pt idx="291">
                  <c:v>20335</c:v>
                </c:pt>
                <c:pt idx="292">
                  <c:v>18072</c:v>
                </c:pt>
                <c:pt idx="293">
                  <c:v>21311</c:v>
                </c:pt>
                <c:pt idx="294">
                  <c:v>25686</c:v>
                </c:pt>
                <c:pt idx="295">
                  <c:v>16313</c:v>
                </c:pt>
                <c:pt idx="296">
                  <c:v>16475</c:v>
                </c:pt>
                <c:pt idx="297">
                  <c:v>21013</c:v>
                </c:pt>
                <c:pt idx="298">
                  <c:v>19275</c:v>
                </c:pt>
                <c:pt idx="299">
                  <c:v>21631</c:v>
                </c:pt>
                <c:pt idx="300">
                  <c:v>17462</c:v>
                </c:pt>
                <c:pt idx="301">
                  <c:v>20645</c:v>
                </c:pt>
                <c:pt idx="302">
                  <c:v>25622</c:v>
                </c:pt>
                <c:pt idx="303">
                  <c:v>21597</c:v>
                </c:pt>
                <c:pt idx="304">
                  <c:v>21652</c:v>
                </c:pt>
                <c:pt idx="305">
                  <c:v>25358</c:v>
                </c:pt>
                <c:pt idx="306">
                  <c:v>27616</c:v>
                </c:pt>
                <c:pt idx="307">
                  <c:v>17778</c:v>
                </c:pt>
                <c:pt idx="308">
                  <c:v>18160</c:v>
                </c:pt>
                <c:pt idx="309">
                  <c:v>20758</c:v>
                </c:pt>
                <c:pt idx="310">
                  <c:v>21458</c:v>
                </c:pt>
                <c:pt idx="311">
                  <c:v>23079</c:v>
                </c:pt>
                <c:pt idx="312">
                  <c:v>18433</c:v>
                </c:pt>
                <c:pt idx="313">
                  <c:v>20200</c:v>
                </c:pt>
                <c:pt idx="314">
                  <c:v>26492</c:v>
                </c:pt>
                <c:pt idx="315">
                  <c:v>22343</c:v>
                </c:pt>
                <c:pt idx="316">
                  <c:v>22441</c:v>
                </c:pt>
                <c:pt idx="317">
                  <c:v>25334</c:v>
                </c:pt>
                <c:pt idx="318">
                  <c:v>26862</c:v>
                </c:pt>
                <c:pt idx="319">
                  <c:v>19394</c:v>
                </c:pt>
                <c:pt idx="320">
                  <c:v>19121</c:v>
                </c:pt>
                <c:pt idx="321">
                  <c:v>19577</c:v>
                </c:pt>
              </c:numCache>
            </c:numRef>
          </c:val>
          <c:smooth val="0"/>
        </c:ser>
        <c:axId val="61017759"/>
        <c:axId val="12288920"/>
      </c:lineChart>
      <c:catAx>
        <c:axId val="61017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288920"/>
        <c:crosses val="autoZero"/>
        <c:auto val="1"/>
        <c:lblOffset val="100"/>
        <c:tickLblSkip val="12"/>
        <c:noMultiLvlLbl val="0"/>
      </c:catAx>
      <c:valAx>
        <c:axId val="122889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0177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Verdana"/>
                <a:ea typeface="Verdana"/>
                <a:cs typeface="Verdana"/>
              </a:rPr>
              <a:t>MMEST3 FACTOR DE ESTACIONALIDAD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multiLvlStrRef>
              <c:f>VEHÍCULOS!$A$293:$B$326</c:f>
              <c:multiLvlStrCache>
                <c:ptCount val="3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  <c:pt idx="24">
                    <c:v>Enero</c:v>
                  </c:pt>
                  <c:pt idx="25">
                    <c:v>Febrero</c:v>
                  </c:pt>
                  <c:pt idx="26">
                    <c:v>Marzo</c:v>
                  </c:pt>
                  <c:pt idx="27">
                    <c:v>Abril</c:v>
                  </c:pt>
                  <c:pt idx="28">
                    <c:v>Mayo</c:v>
                  </c:pt>
                  <c:pt idx="29">
                    <c:v>Junio</c:v>
                  </c:pt>
                  <c:pt idx="30">
                    <c:v>Julio</c:v>
                  </c:pt>
                  <c:pt idx="31">
                    <c:v>Agosto</c:v>
                  </c:pt>
                  <c:pt idx="32">
                    <c:v>Septiembre</c:v>
                  </c:pt>
                  <c:pt idx="33">
                    <c:v>Octubre</c:v>
                  </c:pt>
                </c:lvl>
                <c:lvl>
                  <c:pt idx="0">
                    <c:v>2003</c:v>
                  </c:pt>
                  <c:pt idx="12">
                    <c:v>2004</c:v>
                  </c:pt>
                  <c:pt idx="24">
                    <c:v>2005</c:v>
                  </c:pt>
                </c:lvl>
              </c:multiLvlStrCache>
            </c:multiLvlStrRef>
          </c:cat>
          <c:val>
            <c:numRef>
              <c:f>VEHÍCULOS!$Y$293:$Y$326</c:f>
              <c:numCache>
                <c:ptCount val="34"/>
                <c:pt idx="0">
                  <c:v>0.8587573896995466</c:v>
                </c:pt>
                <c:pt idx="1">
                  <c:v>0.9389180060709498</c:v>
                </c:pt>
                <c:pt idx="2">
                  <c:v>1.133731503151546</c:v>
                </c:pt>
                <c:pt idx="3">
                  <c:v>1.0507727048618356</c:v>
                </c:pt>
                <c:pt idx="4">
                  <c:v>1.0855146636990636</c:v>
                </c:pt>
                <c:pt idx="5">
                  <c:v>1.144799856020468</c:v>
                </c:pt>
                <c:pt idx="6">
                  <c:v>1.335430277081704</c:v>
                </c:pt>
                <c:pt idx="7">
                  <c:v>0.8495943555014831</c:v>
                </c:pt>
                <c:pt idx="8">
                  <c:v>0.7955413448853683</c:v>
                </c:pt>
                <c:pt idx="9">
                  <c:v>1.028596633006398</c:v>
                </c:pt>
                <c:pt idx="10">
                  <c:v>0.9445321245625466</c:v>
                </c:pt>
                <c:pt idx="11">
                  <c:v>0.9781624529866754</c:v>
                </c:pt>
                <c:pt idx="12">
                  <c:v>0.8442757738776324</c:v>
                </c:pt>
                <c:pt idx="13">
                  <c:v>0.92136224341391</c:v>
                </c:pt>
                <c:pt idx="14">
                  <c:v>1.1048464115887744</c:v>
                </c:pt>
                <c:pt idx="15">
                  <c:v>1.0356088167255975</c:v>
                </c:pt>
                <c:pt idx="16">
                  <c:v>1.053350518282821</c:v>
                </c:pt>
                <c:pt idx="17">
                  <c:v>1.1326507207002503</c:v>
                </c:pt>
                <c:pt idx="18">
                  <c:v>1.3222888338167522</c:v>
                </c:pt>
                <c:pt idx="19">
                  <c:v>0.8391031305221562</c:v>
                </c:pt>
                <c:pt idx="20">
                  <c:v>0.8270825951730005</c:v>
                </c:pt>
                <c:pt idx="21">
                  <c:v>1.0195291297476015</c:v>
                </c:pt>
                <c:pt idx="22">
                  <c:v>0.947448348360531</c:v>
                </c:pt>
                <c:pt idx="23">
                  <c:v>1.023871809534222</c:v>
                </c:pt>
                <c:pt idx="24">
                  <c:v>0.8381771167426026</c:v>
                </c:pt>
                <c:pt idx="25">
                  <c:v>0.9178210303458868</c:v>
                </c:pt>
                <c:pt idx="26">
                  <c:v>1.1717456826665633</c:v>
                </c:pt>
                <c:pt idx="27">
                  <c:v>1.0432651566702411</c:v>
                </c:pt>
                <c:pt idx="28">
                  <c:v>1.000025926464996</c:v>
                </c:pt>
                <c:pt idx="29">
                  <c:v>1.1549905372413587</c:v>
                </c:pt>
                <c:pt idx="30">
                  <c:v>1.2827458117359207</c:v>
                </c:pt>
                <c:pt idx="31">
                  <c:v>0.8503855174465679</c:v>
                </c:pt>
                <c:pt idx="32">
                  <c:v>0.8500127066583637</c:v>
                </c:pt>
                <c:pt idx="33">
                  <c:v>0.9643509120035588</c:v>
                </c:pt>
              </c:numCache>
            </c:numRef>
          </c:val>
          <c:smooth val="0"/>
        </c:ser>
        <c:marker val="1"/>
        <c:axId val="66003625"/>
        <c:axId val="57161714"/>
      </c:lineChart>
      <c:catAx>
        <c:axId val="6600362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Verdana"/>
                <a:ea typeface="Verdana"/>
                <a:cs typeface="Verdana"/>
              </a:defRPr>
            </a:pPr>
          </a:p>
        </c:txPr>
        <c:crossAx val="57161714"/>
        <c:crossesAt val="1"/>
        <c:auto val="1"/>
        <c:lblOffset val="100"/>
        <c:tickMarkSkip val="3"/>
        <c:noMultiLvlLbl val="0"/>
      </c:catAx>
      <c:valAx>
        <c:axId val="57161714"/>
        <c:scaling>
          <c:orientation val="minMax"/>
          <c:min val="0.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0036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val>
            <c:numRef>
              <c:f>intervención!$C$2:$C$27</c:f>
              <c:numCache>
                <c:ptCount val="26"/>
                <c:pt idx="0">
                  <c:v>36</c:v>
                </c:pt>
                <c:pt idx="1">
                  <c:v>37</c:v>
                </c:pt>
                <c:pt idx="2">
                  <c:v>39</c:v>
                </c:pt>
                <c:pt idx="3">
                  <c:v>39</c:v>
                </c:pt>
                <c:pt idx="4">
                  <c:v>38.7</c:v>
                </c:pt>
                <c:pt idx="5">
                  <c:v>48</c:v>
                </c:pt>
                <c:pt idx="6">
                  <c:v>45</c:v>
                </c:pt>
                <c:pt idx="7">
                  <c:v>50</c:v>
                </c:pt>
                <c:pt idx="8">
                  <c:v>58</c:v>
                </c:pt>
                <c:pt idx="9">
                  <c:v>42</c:v>
                </c:pt>
                <c:pt idx="10">
                  <c:v>49.8</c:v>
                </c:pt>
                <c:pt idx="11">
                  <c:v>60</c:v>
                </c:pt>
                <c:pt idx="12">
                  <c:v>66</c:v>
                </c:pt>
                <c:pt idx="13">
                  <c:v>65</c:v>
                </c:pt>
                <c:pt idx="14">
                  <c:v>64.5</c:v>
                </c:pt>
                <c:pt idx="15">
                  <c:v>70</c:v>
                </c:pt>
                <c:pt idx="16">
                  <c:v>75</c:v>
                </c:pt>
                <c:pt idx="17">
                  <c:v>71</c:v>
                </c:pt>
                <c:pt idx="18">
                  <c:v>79</c:v>
                </c:pt>
                <c:pt idx="19">
                  <c:v>81</c:v>
                </c:pt>
                <c:pt idx="20">
                  <c:v>102</c:v>
                </c:pt>
                <c:pt idx="21">
                  <c:v>110</c:v>
                </c:pt>
                <c:pt idx="22">
                  <c:v>112</c:v>
                </c:pt>
                <c:pt idx="23">
                  <c:v>119</c:v>
                </c:pt>
                <c:pt idx="24">
                  <c:v>121</c:v>
                </c:pt>
                <c:pt idx="25">
                  <c:v>119</c:v>
                </c:pt>
              </c:numCache>
            </c:numRef>
          </c:val>
          <c:smooth val="0"/>
        </c:ser>
        <c:axId val="44693379"/>
        <c:axId val="66696092"/>
      </c:lineChart>
      <c:catAx>
        <c:axId val="44693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696092"/>
        <c:crosses val="autoZero"/>
        <c:auto val="1"/>
        <c:lblOffset val="100"/>
        <c:noMultiLvlLbl val="0"/>
      </c:catAx>
      <c:valAx>
        <c:axId val="666960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933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val>
            <c:numRef>
              <c:f>intervención!$C$2:$C$27</c:f>
              <c:numCache>
                <c:ptCount val="26"/>
                <c:pt idx="0">
                  <c:v>36</c:v>
                </c:pt>
                <c:pt idx="1">
                  <c:v>37</c:v>
                </c:pt>
                <c:pt idx="2">
                  <c:v>39</c:v>
                </c:pt>
                <c:pt idx="3">
                  <c:v>39</c:v>
                </c:pt>
                <c:pt idx="4">
                  <c:v>38.7</c:v>
                </c:pt>
                <c:pt idx="5">
                  <c:v>48</c:v>
                </c:pt>
                <c:pt idx="6">
                  <c:v>45</c:v>
                </c:pt>
                <c:pt idx="7">
                  <c:v>50</c:v>
                </c:pt>
                <c:pt idx="8">
                  <c:v>58</c:v>
                </c:pt>
                <c:pt idx="9">
                  <c:v>42</c:v>
                </c:pt>
                <c:pt idx="10">
                  <c:v>49.8</c:v>
                </c:pt>
                <c:pt idx="11">
                  <c:v>60</c:v>
                </c:pt>
                <c:pt idx="12">
                  <c:v>66</c:v>
                </c:pt>
                <c:pt idx="13">
                  <c:v>65</c:v>
                </c:pt>
                <c:pt idx="14">
                  <c:v>64.5</c:v>
                </c:pt>
                <c:pt idx="15">
                  <c:v>70</c:v>
                </c:pt>
                <c:pt idx="16">
                  <c:v>75</c:v>
                </c:pt>
                <c:pt idx="17">
                  <c:v>71</c:v>
                </c:pt>
                <c:pt idx="18">
                  <c:v>79</c:v>
                </c:pt>
                <c:pt idx="19">
                  <c:v>81</c:v>
                </c:pt>
                <c:pt idx="20">
                  <c:v>102</c:v>
                </c:pt>
                <c:pt idx="21">
                  <c:v>110</c:v>
                </c:pt>
                <c:pt idx="22">
                  <c:v>112</c:v>
                </c:pt>
                <c:pt idx="23">
                  <c:v>119</c:v>
                </c:pt>
                <c:pt idx="24">
                  <c:v>121</c:v>
                </c:pt>
                <c:pt idx="25">
                  <c:v>119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intervención!$D$2:$D$27</c:f>
              <c:numCache>
                <c:ptCount val="26"/>
                <c:pt idx="0">
                  <c:v>32.25553113553115</c:v>
                </c:pt>
                <c:pt idx="1">
                  <c:v>34.723369963369976</c:v>
                </c:pt>
                <c:pt idx="2">
                  <c:v>37.1912087912088</c:v>
                </c:pt>
                <c:pt idx="3">
                  <c:v>39.65904761904763</c:v>
                </c:pt>
                <c:pt idx="4">
                  <c:v>42.12688644688645</c:v>
                </c:pt>
                <c:pt idx="5">
                  <c:v>44.59472527472528</c:v>
                </c:pt>
                <c:pt idx="6">
                  <c:v>47.06256410256411</c:v>
                </c:pt>
                <c:pt idx="7">
                  <c:v>49.53040293040293</c:v>
                </c:pt>
                <c:pt idx="8">
                  <c:v>51.99824175824176</c:v>
                </c:pt>
                <c:pt idx="9">
                  <c:v>54.46608058608058</c:v>
                </c:pt>
                <c:pt idx="10">
                  <c:v>56.93391941391941</c:v>
                </c:pt>
                <c:pt idx="11">
                  <c:v>59.40175824175824</c:v>
                </c:pt>
                <c:pt idx="12">
                  <c:v>61.86959706959706</c:v>
                </c:pt>
                <c:pt idx="13">
                  <c:v>64.3374358974359</c:v>
                </c:pt>
                <c:pt idx="14">
                  <c:v>66.80527472527471</c:v>
                </c:pt>
                <c:pt idx="15">
                  <c:v>69.27311355311355</c:v>
                </c:pt>
                <c:pt idx="16">
                  <c:v>71.74095238095236</c:v>
                </c:pt>
                <c:pt idx="17">
                  <c:v>74.2087912087912</c:v>
                </c:pt>
                <c:pt idx="18">
                  <c:v>76.67663003663002</c:v>
                </c:pt>
                <c:pt idx="19">
                  <c:v>79.14446886446885</c:v>
                </c:pt>
                <c:pt idx="20">
                  <c:v>107.66373626373627</c:v>
                </c:pt>
                <c:pt idx="21">
                  <c:v>110.13157509157509</c:v>
                </c:pt>
                <c:pt idx="22">
                  <c:v>112.59941391941392</c:v>
                </c:pt>
                <c:pt idx="23">
                  <c:v>115.06725274725274</c:v>
                </c:pt>
                <c:pt idx="24">
                  <c:v>117.53509157509157</c:v>
                </c:pt>
                <c:pt idx="25">
                  <c:v>120.0029304029304</c:v>
                </c:pt>
              </c:numCache>
            </c:numRef>
          </c:val>
          <c:smooth val="0"/>
        </c:ser>
        <c:axId val="63393917"/>
        <c:axId val="33674342"/>
      </c:lineChart>
      <c:catAx>
        <c:axId val="63393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674342"/>
        <c:crosses val="autoZero"/>
        <c:auto val="1"/>
        <c:lblOffset val="100"/>
        <c:noMultiLvlLbl val="0"/>
      </c:catAx>
      <c:valAx>
        <c:axId val="336743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3939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Verdana"/>
                <a:ea typeface="Verdana"/>
                <a:cs typeface="Verdana"/>
              </a:rPr>
              <a:t>MATRICULACI?N DE TURISMOS EN ANDALUC?A (CICLO-TENDENCIA)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VEHÍCULOS!$A$5:$A$326</c:f>
              <c:numCache>
                <c:ptCount val="322"/>
                <c:pt idx="0">
                  <c:v>1979</c:v>
                </c:pt>
                <c:pt idx="12">
                  <c:v>1980</c:v>
                </c:pt>
                <c:pt idx="24">
                  <c:v>1981</c:v>
                </c:pt>
                <c:pt idx="36">
                  <c:v>1982</c:v>
                </c:pt>
                <c:pt idx="48">
                  <c:v>1983</c:v>
                </c:pt>
                <c:pt idx="60">
                  <c:v>1984</c:v>
                </c:pt>
                <c:pt idx="72">
                  <c:v>1985</c:v>
                </c:pt>
                <c:pt idx="84">
                  <c:v>1986</c:v>
                </c:pt>
                <c:pt idx="96">
                  <c:v>1987</c:v>
                </c:pt>
                <c:pt idx="108">
                  <c:v>1988</c:v>
                </c:pt>
                <c:pt idx="120">
                  <c:v>1989</c:v>
                </c:pt>
                <c:pt idx="132">
                  <c:v>1990</c:v>
                </c:pt>
                <c:pt idx="144">
                  <c:v>1991</c:v>
                </c:pt>
                <c:pt idx="156">
                  <c:v>1992</c:v>
                </c:pt>
                <c:pt idx="168">
                  <c:v>1993</c:v>
                </c:pt>
                <c:pt idx="180">
                  <c:v>1994</c:v>
                </c:pt>
                <c:pt idx="192">
                  <c:v>1995</c:v>
                </c:pt>
                <c:pt idx="204">
                  <c:v>1996</c:v>
                </c:pt>
                <c:pt idx="216">
                  <c:v>1997</c:v>
                </c:pt>
                <c:pt idx="228">
                  <c:v>1998</c:v>
                </c:pt>
                <c:pt idx="240">
                  <c:v>1999</c:v>
                </c:pt>
                <c:pt idx="252">
                  <c:v>2000</c:v>
                </c:pt>
                <c:pt idx="264">
                  <c:v>2001</c:v>
                </c:pt>
                <c:pt idx="276">
                  <c:v>2002</c:v>
                </c:pt>
                <c:pt idx="288">
                  <c:v>2003</c:v>
                </c:pt>
                <c:pt idx="300">
                  <c:v>2004</c:v>
                </c:pt>
                <c:pt idx="312">
                  <c:v>2005</c:v>
                </c:pt>
              </c:numCache>
            </c:numRef>
          </c:cat>
          <c:val>
            <c:numRef>
              <c:f>VEHÍCULOS!$C$5:$C$326</c:f>
              <c:numCache>
                <c:ptCount val="322"/>
                <c:pt idx="0">
                  <c:v>6476</c:v>
                </c:pt>
                <c:pt idx="1">
                  <c:v>4609</c:v>
                </c:pt>
                <c:pt idx="2">
                  <c:v>6191</c:v>
                </c:pt>
                <c:pt idx="3">
                  <c:v>5930</c:v>
                </c:pt>
                <c:pt idx="4">
                  <c:v>7232</c:v>
                </c:pt>
                <c:pt idx="5">
                  <c:v>6174</c:v>
                </c:pt>
                <c:pt idx="6">
                  <c:v>5661</c:v>
                </c:pt>
                <c:pt idx="7">
                  <c:v>5418</c:v>
                </c:pt>
                <c:pt idx="8">
                  <c:v>5263</c:v>
                </c:pt>
                <c:pt idx="9">
                  <c:v>5136</c:v>
                </c:pt>
                <c:pt idx="10">
                  <c:v>7266</c:v>
                </c:pt>
                <c:pt idx="11">
                  <c:v>5088</c:v>
                </c:pt>
                <c:pt idx="12">
                  <c:v>4455</c:v>
                </c:pt>
                <c:pt idx="13">
                  <c:v>5639</c:v>
                </c:pt>
                <c:pt idx="14">
                  <c:v>6139</c:v>
                </c:pt>
                <c:pt idx="15">
                  <c:v>5220</c:v>
                </c:pt>
                <c:pt idx="16">
                  <c:v>6368</c:v>
                </c:pt>
                <c:pt idx="17">
                  <c:v>5447</c:v>
                </c:pt>
                <c:pt idx="18">
                  <c:v>5792</c:v>
                </c:pt>
                <c:pt idx="19">
                  <c:v>4512</c:v>
                </c:pt>
                <c:pt idx="20">
                  <c:v>5591</c:v>
                </c:pt>
                <c:pt idx="21">
                  <c:v>7236</c:v>
                </c:pt>
                <c:pt idx="22">
                  <c:v>5945</c:v>
                </c:pt>
                <c:pt idx="23">
                  <c:v>5882</c:v>
                </c:pt>
                <c:pt idx="24">
                  <c:v>5238</c:v>
                </c:pt>
                <c:pt idx="25">
                  <c:v>5142</c:v>
                </c:pt>
                <c:pt idx="26">
                  <c:v>5149</c:v>
                </c:pt>
                <c:pt idx="27">
                  <c:v>5487</c:v>
                </c:pt>
                <c:pt idx="28">
                  <c:v>5567</c:v>
                </c:pt>
                <c:pt idx="29">
                  <c:v>5237</c:v>
                </c:pt>
                <c:pt idx="30">
                  <c:v>5574</c:v>
                </c:pt>
                <c:pt idx="31">
                  <c:v>3910</c:v>
                </c:pt>
                <c:pt idx="32">
                  <c:v>4263</c:v>
                </c:pt>
                <c:pt idx="33">
                  <c:v>4858</c:v>
                </c:pt>
                <c:pt idx="34">
                  <c:v>4858</c:v>
                </c:pt>
                <c:pt idx="35">
                  <c:v>5816</c:v>
                </c:pt>
                <c:pt idx="36">
                  <c:v>5139</c:v>
                </c:pt>
                <c:pt idx="37">
                  <c:v>5225</c:v>
                </c:pt>
                <c:pt idx="38">
                  <c:v>6691</c:v>
                </c:pt>
                <c:pt idx="39">
                  <c:v>5490</c:v>
                </c:pt>
                <c:pt idx="40">
                  <c:v>4960</c:v>
                </c:pt>
                <c:pt idx="41">
                  <c:v>4936</c:v>
                </c:pt>
                <c:pt idx="42">
                  <c:v>6122</c:v>
                </c:pt>
                <c:pt idx="43">
                  <c:v>4092</c:v>
                </c:pt>
                <c:pt idx="44">
                  <c:v>4057</c:v>
                </c:pt>
                <c:pt idx="45">
                  <c:v>5603</c:v>
                </c:pt>
                <c:pt idx="46">
                  <c:v>5961</c:v>
                </c:pt>
                <c:pt idx="47">
                  <c:v>5816</c:v>
                </c:pt>
                <c:pt idx="48">
                  <c:v>5906</c:v>
                </c:pt>
                <c:pt idx="49">
                  <c:v>4932</c:v>
                </c:pt>
                <c:pt idx="50">
                  <c:v>6734</c:v>
                </c:pt>
                <c:pt idx="51">
                  <c:v>5485</c:v>
                </c:pt>
                <c:pt idx="52">
                  <c:v>6310</c:v>
                </c:pt>
                <c:pt idx="53">
                  <c:v>5453</c:v>
                </c:pt>
                <c:pt idx="54">
                  <c:v>6041</c:v>
                </c:pt>
                <c:pt idx="55">
                  <c:v>5211</c:v>
                </c:pt>
                <c:pt idx="56">
                  <c:v>4345</c:v>
                </c:pt>
                <c:pt idx="57">
                  <c:v>5340</c:v>
                </c:pt>
                <c:pt idx="58">
                  <c:v>5390</c:v>
                </c:pt>
                <c:pt idx="59">
                  <c:v>5841</c:v>
                </c:pt>
                <c:pt idx="60">
                  <c:v>5770</c:v>
                </c:pt>
                <c:pt idx="61">
                  <c:v>4781</c:v>
                </c:pt>
                <c:pt idx="62">
                  <c:v>5741</c:v>
                </c:pt>
                <c:pt idx="63">
                  <c:v>5811</c:v>
                </c:pt>
                <c:pt idx="64">
                  <c:v>5509</c:v>
                </c:pt>
                <c:pt idx="65">
                  <c:v>4608</c:v>
                </c:pt>
                <c:pt idx="66">
                  <c:v>6626</c:v>
                </c:pt>
                <c:pt idx="67">
                  <c:v>5105</c:v>
                </c:pt>
                <c:pt idx="68">
                  <c:v>3915</c:v>
                </c:pt>
                <c:pt idx="69">
                  <c:v>5273</c:v>
                </c:pt>
                <c:pt idx="70">
                  <c:v>5092</c:v>
                </c:pt>
                <c:pt idx="71">
                  <c:v>4770</c:v>
                </c:pt>
                <c:pt idx="72">
                  <c:v>6041</c:v>
                </c:pt>
                <c:pt idx="73">
                  <c:v>4447</c:v>
                </c:pt>
                <c:pt idx="74">
                  <c:v>7080</c:v>
                </c:pt>
                <c:pt idx="75">
                  <c:v>5928</c:v>
                </c:pt>
                <c:pt idx="76">
                  <c:v>5088</c:v>
                </c:pt>
                <c:pt idx="77">
                  <c:v>4726</c:v>
                </c:pt>
                <c:pt idx="78">
                  <c:v>7802</c:v>
                </c:pt>
                <c:pt idx="79">
                  <c:v>4551</c:v>
                </c:pt>
                <c:pt idx="80">
                  <c:v>4308</c:v>
                </c:pt>
                <c:pt idx="81">
                  <c:v>6964</c:v>
                </c:pt>
                <c:pt idx="82">
                  <c:v>6141</c:v>
                </c:pt>
                <c:pt idx="83">
                  <c:v>8547</c:v>
                </c:pt>
                <c:pt idx="84">
                  <c:v>3602</c:v>
                </c:pt>
                <c:pt idx="85">
                  <c:v>5045</c:v>
                </c:pt>
                <c:pt idx="86">
                  <c:v>7084</c:v>
                </c:pt>
                <c:pt idx="87">
                  <c:v>6475</c:v>
                </c:pt>
                <c:pt idx="88">
                  <c:v>6893</c:v>
                </c:pt>
                <c:pt idx="89">
                  <c:v>7926</c:v>
                </c:pt>
                <c:pt idx="90">
                  <c:v>9974</c:v>
                </c:pt>
                <c:pt idx="91">
                  <c:v>6049</c:v>
                </c:pt>
                <c:pt idx="92">
                  <c:v>5945</c:v>
                </c:pt>
                <c:pt idx="93">
                  <c:v>8991</c:v>
                </c:pt>
                <c:pt idx="94">
                  <c:v>8730</c:v>
                </c:pt>
                <c:pt idx="95">
                  <c:v>9755</c:v>
                </c:pt>
                <c:pt idx="96">
                  <c:v>7998</c:v>
                </c:pt>
                <c:pt idx="97">
                  <c:v>9233</c:v>
                </c:pt>
                <c:pt idx="98">
                  <c:v>11587</c:v>
                </c:pt>
                <c:pt idx="99">
                  <c:v>11893</c:v>
                </c:pt>
                <c:pt idx="100">
                  <c:v>10429</c:v>
                </c:pt>
                <c:pt idx="101">
                  <c:v>9759</c:v>
                </c:pt>
                <c:pt idx="102">
                  <c:v>13752</c:v>
                </c:pt>
                <c:pt idx="103">
                  <c:v>8621</c:v>
                </c:pt>
                <c:pt idx="104">
                  <c:v>7570</c:v>
                </c:pt>
                <c:pt idx="105">
                  <c:v>10754</c:v>
                </c:pt>
                <c:pt idx="106">
                  <c:v>11016</c:v>
                </c:pt>
                <c:pt idx="107">
                  <c:v>12032</c:v>
                </c:pt>
                <c:pt idx="108">
                  <c:v>11286</c:v>
                </c:pt>
                <c:pt idx="109">
                  <c:v>11439</c:v>
                </c:pt>
                <c:pt idx="110">
                  <c:v>13881</c:v>
                </c:pt>
                <c:pt idx="111">
                  <c:v>10284</c:v>
                </c:pt>
                <c:pt idx="112">
                  <c:v>12789</c:v>
                </c:pt>
                <c:pt idx="113">
                  <c:v>13129</c:v>
                </c:pt>
                <c:pt idx="114">
                  <c:v>13494</c:v>
                </c:pt>
                <c:pt idx="115">
                  <c:v>12389</c:v>
                </c:pt>
                <c:pt idx="116">
                  <c:v>9661</c:v>
                </c:pt>
                <c:pt idx="117">
                  <c:v>12458</c:v>
                </c:pt>
                <c:pt idx="118">
                  <c:v>12717</c:v>
                </c:pt>
                <c:pt idx="119">
                  <c:v>13257</c:v>
                </c:pt>
                <c:pt idx="120">
                  <c:v>12803</c:v>
                </c:pt>
                <c:pt idx="121">
                  <c:v>13488</c:v>
                </c:pt>
                <c:pt idx="122">
                  <c:v>15651</c:v>
                </c:pt>
                <c:pt idx="123">
                  <c:v>12605</c:v>
                </c:pt>
                <c:pt idx="124">
                  <c:v>13486</c:v>
                </c:pt>
                <c:pt idx="125">
                  <c:v>15667</c:v>
                </c:pt>
                <c:pt idx="126">
                  <c:v>15657</c:v>
                </c:pt>
                <c:pt idx="127">
                  <c:v>12354</c:v>
                </c:pt>
                <c:pt idx="128">
                  <c:v>10807</c:v>
                </c:pt>
                <c:pt idx="129">
                  <c:v>14299</c:v>
                </c:pt>
                <c:pt idx="130">
                  <c:v>13338</c:v>
                </c:pt>
                <c:pt idx="131">
                  <c:v>14233</c:v>
                </c:pt>
                <c:pt idx="132">
                  <c:v>13243</c:v>
                </c:pt>
                <c:pt idx="133">
                  <c:v>12683</c:v>
                </c:pt>
                <c:pt idx="134">
                  <c:v>15791</c:v>
                </c:pt>
                <c:pt idx="135">
                  <c:v>12929</c:v>
                </c:pt>
                <c:pt idx="136">
                  <c:v>13386</c:v>
                </c:pt>
                <c:pt idx="137">
                  <c:v>12827</c:v>
                </c:pt>
                <c:pt idx="138">
                  <c:v>15804</c:v>
                </c:pt>
                <c:pt idx="139">
                  <c:v>12899</c:v>
                </c:pt>
                <c:pt idx="140">
                  <c:v>7996</c:v>
                </c:pt>
                <c:pt idx="141">
                  <c:v>11416</c:v>
                </c:pt>
                <c:pt idx="142">
                  <c:v>10286</c:v>
                </c:pt>
                <c:pt idx="143">
                  <c:v>9814</c:v>
                </c:pt>
                <c:pt idx="144">
                  <c:v>9960</c:v>
                </c:pt>
                <c:pt idx="145">
                  <c:v>9204</c:v>
                </c:pt>
                <c:pt idx="146">
                  <c:v>10242</c:v>
                </c:pt>
                <c:pt idx="147">
                  <c:v>11569</c:v>
                </c:pt>
                <c:pt idx="148">
                  <c:v>11239</c:v>
                </c:pt>
                <c:pt idx="149">
                  <c:v>11350</c:v>
                </c:pt>
                <c:pt idx="150">
                  <c:v>14014</c:v>
                </c:pt>
                <c:pt idx="151">
                  <c:v>10115</c:v>
                </c:pt>
                <c:pt idx="152">
                  <c:v>8602</c:v>
                </c:pt>
                <c:pt idx="153">
                  <c:v>12420</c:v>
                </c:pt>
                <c:pt idx="154">
                  <c:v>10659</c:v>
                </c:pt>
                <c:pt idx="155">
                  <c:v>10592</c:v>
                </c:pt>
                <c:pt idx="156">
                  <c:v>13440</c:v>
                </c:pt>
                <c:pt idx="157">
                  <c:v>12830</c:v>
                </c:pt>
                <c:pt idx="158">
                  <c:v>14956</c:v>
                </c:pt>
                <c:pt idx="159">
                  <c:v>13104</c:v>
                </c:pt>
                <c:pt idx="160">
                  <c:v>11078</c:v>
                </c:pt>
                <c:pt idx="161">
                  <c:v>12575</c:v>
                </c:pt>
                <c:pt idx="162">
                  <c:v>15302</c:v>
                </c:pt>
                <c:pt idx="163">
                  <c:v>8930</c:v>
                </c:pt>
                <c:pt idx="164">
                  <c:v>9155</c:v>
                </c:pt>
                <c:pt idx="165">
                  <c:v>10589</c:v>
                </c:pt>
                <c:pt idx="166">
                  <c:v>10150</c:v>
                </c:pt>
                <c:pt idx="167">
                  <c:v>11537</c:v>
                </c:pt>
                <c:pt idx="168">
                  <c:v>6490</c:v>
                </c:pt>
                <c:pt idx="169">
                  <c:v>8512</c:v>
                </c:pt>
                <c:pt idx="170">
                  <c:v>9736</c:v>
                </c:pt>
                <c:pt idx="171">
                  <c:v>8774</c:v>
                </c:pt>
                <c:pt idx="172">
                  <c:v>8650</c:v>
                </c:pt>
                <c:pt idx="173">
                  <c:v>10072</c:v>
                </c:pt>
                <c:pt idx="174">
                  <c:v>12051</c:v>
                </c:pt>
                <c:pt idx="175">
                  <c:v>8421</c:v>
                </c:pt>
                <c:pt idx="176">
                  <c:v>7566</c:v>
                </c:pt>
                <c:pt idx="177">
                  <c:v>8022</c:v>
                </c:pt>
                <c:pt idx="178">
                  <c:v>8041</c:v>
                </c:pt>
                <c:pt idx="179">
                  <c:v>9678</c:v>
                </c:pt>
                <c:pt idx="180">
                  <c:v>7240</c:v>
                </c:pt>
                <c:pt idx="181">
                  <c:v>8055</c:v>
                </c:pt>
                <c:pt idx="182">
                  <c:v>11253</c:v>
                </c:pt>
                <c:pt idx="183">
                  <c:v>9497</c:v>
                </c:pt>
                <c:pt idx="184">
                  <c:v>10791</c:v>
                </c:pt>
                <c:pt idx="185">
                  <c:v>12693</c:v>
                </c:pt>
                <c:pt idx="186">
                  <c:v>13927</c:v>
                </c:pt>
                <c:pt idx="187">
                  <c:v>10536</c:v>
                </c:pt>
                <c:pt idx="188">
                  <c:v>9336</c:v>
                </c:pt>
                <c:pt idx="189">
                  <c:v>9685</c:v>
                </c:pt>
                <c:pt idx="190">
                  <c:v>9218</c:v>
                </c:pt>
                <c:pt idx="191">
                  <c:v>13143</c:v>
                </c:pt>
                <c:pt idx="192">
                  <c:v>7103</c:v>
                </c:pt>
                <c:pt idx="193">
                  <c:v>8427</c:v>
                </c:pt>
                <c:pt idx="194">
                  <c:v>12357</c:v>
                </c:pt>
                <c:pt idx="195">
                  <c:v>9362</c:v>
                </c:pt>
                <c:pt idx="196">
                  <c:v>10466</c:v>
                </c:pt>
                <c:pt idx="197">
                  <c:v>13712</c:v>
                </c:pt>
                <c:pt idx="198">
                  <c:v>10036</c:v>
                </c:pt>
                <c:pt idx="199">
                  <c:v>8389</c:v>
                </c:pt>
                <c:pt idx="200">
                  <c:v>7478</c:v>
                </c:pt>
                <c:pt idx="201">
                  <c:v>8576</c:v>
                </c:pt>
                <c:pt idx="202">
                  <c:v>9624</c:v>
                </c:pt>
                <c:pt idx="203">
                  <c:v>10918</c:v>
                </c:pt>
                <c:pt idx="204">
                  <c:v>7950</c:v>
                </c:pt>
                <c:pt idx="205">
                  <c:v>9997</c:v>
                </c:pt>
                <c:pt idx="206">
                  <c:v>14292</c:v>
                </c:pt>
                <c:pt idx="207">
                  <c:v>10474</c:v>
                </c:pt>
                <c:pt idx="208">
                  <c:v>11747</c:v>
                </c:pt>
                <c:pt idx="209">
                  <c:v>11211</c:v>
                </c:pt>
                <c:pt idx="210">
                  <c:v>14966</c:v>
                </c:pt>
                <c:pt idx="211">
                  <c:v>8588</c:v>
                </c:pt>
                <c:pt idx="212">
                  <c:v>9303</c:v>
                </c:pt>
                <c:pt idx="213">
                  <c:v>12171</c:v>
                </c:pt>
                <c:pt idx="214">
                  <c:v>10618</c:v>
                </c:pt>
                <c:pt idx="215">
                  <c:v>12409</c:v>
                </c:pt>
                <c:pt idx="216">
                  <c:v>10344</c:v>
                </c:pt>
                <c:pt idx="217">
                  <c:v>11513</c:v>
                </c:pt>
                <c:pt idx="218">
                  <c:v>14293</c:v>
                </c:pt>
                <c:pt idx="219">
                  <c:v>12780</c:v>
                </c:pt>
                <c:pt idx="220">
                  <c:v>12095</c:v>
                </c:pt>
                <c:pt idx="221">
                  <c:v>13674</c:v>
                </c:pt>
                <c:pt idx="222">
                  <c:v>17034</c:v>
                </c:pt>
                <c:pt idx="223">
                  <c:v>9696</c:v>
                </c:pt>
                <c:pt idx="224">
                  <c:v>10240</c:v>
                </c:pt>
                <c:pt idx="225">
                  <c:v>13300</c:v>
                </c:pt>
                <c:pt idx="226">
                  <c:v>11820</c:v>
                </c:pt>
                <c:pt idx="227">
                  <c:v>14236</c:v>
                </c:pt>
                <c:pt idx="228">
                  <c:v>11328</c:v>
                </c:pt>
                <c:pt idx="229">
                  <c:v>13306</c:v>
                </c:pt>
                <c:pt idx="230">
                  <c:v>16419</c:v>
                </c:pt>
                <c:pt idx="231">
                  <c:v>15139</c:v>
                </c:pt>
                <c:pt idx="232">
                  <c:v>13699</c:v>
                </c:pt>
                <c:pt idx="233">
                  <c:v>16872</c:v>
                </c:pt>
                <c:pt idx="234">
                  <c:v>20068</c:v>
                </c:pt>
                <c:pt idx="235">
                  <c:v>11560</c:v>
                </c:pt>
                <c:pt idx="236">
                  <c:v>11605</c:v>
                </c:pt>
                <c:pt idx="237">
                  <c:v>16057</c:v>
                </c:pt>
                <c:pt idx="238">
                  <c:v>15800</c:v>
                </c:pt>
                <c:pt idx="239">
                  <c:v>17790</c:v>
                </c:pt>
                <c:pt idx="240">
                  <c:v>13204</c:v>
                </c:pt>
                <c:pt idx="241">
                  <c:v>16577</c:v>
                </c:pt>
                <c:pt idx="242">
                  <c:v>21528</c:v>
                </c:pt>
                <c:pt idx="243">
                  <c:v>17534</c:v>
                </c:pt>
                <c:pt idx="244">
                  <c:v>18069</c:v>
                </c:pt>
                <c:pt idx="245">
                  <c:v>21514</c:v>
                </c:pt>
                <c:pt idx="246">
                  <c:v>24504</c:v>
                </c:pt>
                <c:pt idx="247">
                  <c:v>14503</c:v>
                </c:pt>
                <c:pt idx="248">
                  <c:v>15197</c:v>
                </c:pt>
                <c:pt idx="249">
                  <c:v>18143</c:v>
                </c:pt>
                <c:pt idx="250">
                  <c:v>18348</c:v>
                </c:pt>
                <c:pt idx="251">
                  <c:v>18940</c:v>
                </c:pt>
                <c:pt idx="252">
                  <c:v>14008</c:v>
                </c:pt>
                <c:pt idx="253">
                  <c:v>17624</c:v>
                </c:pt>
                <c:pt idx="254">
                  <c:v>20802</c:v>
                </c:pt>
                <c:pt idx="255">
                  <c:v>17610</c:v>
                </c:pt>
                <c:pt idx="256">
                  <c:v>17691</c:v>
                </c:pt>
                <c:pt idx="257">
                  <c:v>20933</c:v>
                </c:pt>
                <c:pt idx="258">
                  <c:v>22820</c:v>
                </c:pt>
                <c:pt idx="259">
                  <c:v>13950</c:v>
                </c:pt>
                <c:pt idx="260">
                  <c:v>13621</c:v>
                </c:pt>
                <c:pt idx="261">
                  <c:v>14185</c:v>
                </c:pt>
                <c:pt idx="262">
                  <c:v>15385</c:v>
                </c:pt>
                <c:pt idx="263">
                  <c:v>13513</c:v>
                </c:pt>
                <c:pt idx="264">
                  <c:v>15341</c:v>
                </c:pt>
                <c:pt idx="265">
                  <c:v>18043</c:v>
                </c:pt>
                <c:pt idx="266">
                  <c:v>22765</c:v>
                </c:pt>
                <c:pt idx="267">
                  <c:v>18652</c:v>
                </c:pt>
                <c:pt idx="268">
                  <c:v>19693</c:v>
                </c:pt>
                <c:pt idx="269">
                  <c:v>21873</c:v>
                </c:pt>
                <c:pt idx="270">
                  <c:v>23885</c:v>
                </c:pt>
                <c:pt idx="271">
                  <c:v>15493</c:v>
                </c:pt>
                <c:pt idx="272">
                  <c:v>13419</c:v>
                </c:pt>
                <c:pt idx="273">
                  <c:v>17487</c:v>
                </c:pt>
                <c:pt idx="274">
                  <c:v>17078</c:v>
                </c:pt>
                <c:pt idx="275">
                  <c:v>16032</c:v>
                </c:pt>
                <c:pt idx="276">
                  <c:v>14943</c:v>
                </c:pt>
                <c:pt idx="277">
                  <c:v>16096</c:v>
                </c:pt>
                <c:pt idx="278">
                  <c:v>17316</c:v>
                </c:pt>
                <c:pt idx="279">
                  <c:v>17051</c:v>
                </c:pt>
                <c:pt idx="280">
                  <c:v>20382</c:v>
                </c:pt>
                <c:pt idx="281">
                  <c:v>18809</c:v>
                </c:pt>
                <c:pt idx="282">
                  <c:v>23374</c:v>
                </c:pt>
                <c:pt idx="283">
                  <c:v>14949</c:v>
                </c:pt>
                <c:pt idx="284">
                  <c:v>14105</c:v>
                </c:pt>
                <c:pt idx="285">
                  <c:v>18582</c:v>
                </c:pt>
                <c:pt idx="286">
                  <c:v>16270</c:v>
                </c:pt>
                <c:pt idx="287">
                  <c:v>17252</c:v>
                </c:pt>
                <c:pt idx="288">
                  <c:v>14966</c:v>
                </c:pt>
                <c:pt idx="289">
                  <c:v>15433</c:v>
                </c:pt>
                <c:pt idx="290">
                  <c:v>20102</c:v>
                </c:pt>
                <c:pt idx="291">
                  <c:v>20335</c:v>
                </c:pt>
                <c:pt idx="292">
                  <c:v>18072</c:v>
                </c:pt>
                <c:pt idx="293">
                  <c:v>21311</c:v>
                </c:pt>
                <c:pt idx="294">
                  <c:v>25686</c:v>
                </c:pt>
                <c:pt idx="295">
                  <c:v>16313</c:v>
                </c:pt>
                <c:pt idx="296">
                  <c:v>16475</c:v>
                </c:pt>
                <c:pt idx="297">
                  <c:v>21013</c:v>
                </c:pt>
                <c:pt idx="298">
                  <c:v>19275</c:v>
                </c:pt>
                <c:pt idx="299">
                  <c:v>21631</c:v>
                </c:pt>
                <c:pt idx="300">
                  <c:v>17462</c:v>
                </c:pt>
                <c:pt idx="301">
                  <c:v>20645</c:v>
                </c:pt>
                <c:pt idx="302">
                  <c:v>25622</c:v>
                </c:pt>
                <c:pt idx="303">
                  <c:v>21597</c:v>
                </c:pt>
                <c:pt idx="304">
                  <c:v>21652</c:v>
                </c:pt>
                <c:pt idx="305">
                  <c:v>25358</c:v>
                </c:pt>
                <c:pt idx="306">
                  <c:v>27616</c:v>
                </c:pt>
                <c:pt idx="307">
                  <c:v>17778</c:v>
                </c:pt>
                <c:pt idx="308">
                  <c:v>18160</c:v>
                </c:pt>
                <c:pt idx="309">
                  <c:v>20758</c:v>
                </c:pt>
                <c:pt idx="310">
                  <c:v>21458</c:v>
                </c:pt>
                <c:pt idx="311">
                  <c:v>23079</c:v>
                </c:pt>
                <c:pt idx="312">
                  <c:v>18433</c:v>
                </c:pt>
                <c:pt idx="313">
                  <c:v>20200</c:v>
                </c:pt>
                <c:pt idx="314">
                  <c:v>26492</c:v>
                </c:pt>
                <c:pt idx="315">
                  <c:v>22343</c:v>
                </c:pt>
                <c:pt idx="316">
                  <c:v>22441</c:v>
                </c:pt>
                <c:pt idx="317">
                  <c:v>25334</c:v>
                </c:pt>
                <c:pt idx="318">
                  <c:v>26862</c:v>
                </c:pt>
                <c:pt idx="319">
                  <c:v>19394</c:v>
                </c:pt>
                <c:pt idx="320">
                  <c:v>19121</c:v>
                </c:pt>
                <c:pt idx="321">
                  <c:v>19577</c:v>
                </c:pt>
              </c:numCache>
            </c:numRef>
          </c:val>
          <c:smooth val="0"/>
        </c:ser>
        <c:ser>
          <c:idx val="0"/>
          <c:order val="1"/>
          <c:tx>
            <c:v>MM12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4"/>
          </c:trendline>
          <c:cat>
            <c:numRef>
              <c:f>VEHÍCULOS!$A$5:$A$326</c:f>
              <c:numCache>
                <c:ptCount val="322"/>
                <c:pt idx="0">
                  <c:v>1979</c:v>
                </c:pt>
                <c:pt idx="12">
                  <c:v>1980</c:v>
                </c:pt>
                <c:pt idx="24">
                  <c:v>1981</c:v>
                </c:pt>
                <c:pt idx="36">
                  <c:v>1982</c:v>
                </c:pt>
                <c:pt idx="48">
                  <c:v>1983</c:v>
                </c:pt>
                <c:pt idx="60">
                  <c:v>1984</c:v>
                </c:pt>
                <c:pt idx="72">
                  <c:v>1985</c:v>
                </c:pt>
                <c:pt idx="84">
                  <c:v>1986</c:v>
                </c:pt>
                <c:pt idx="96">
                  <c:v>1987</c:v>
                </c:pt>
                <c:pt idx="108">
                  <c:v>1988</c:v>
                </c:pt>
                <c:pt idx="120">
                  <c:v>1989</c:v>
                </c:pt>
                <c:pt idx="132">
                  <c:v>1990</c:v>
                </c:pt>
                <c:pt idx="144">
                  <c:v>1991</c:v>
                </c:pt>
                <c:pt idx="156">
                  <c:v>1992</c:v>
                </c:pt>
                <c:pt idx="168">
                  <c:v>1993</c:v>
                </c:pt>
                <c:pt idx="180">
                  <c:v>1994</c:v>
                </c:pt>
                <c:pt idx="192">
                  <c:v>1995</c:v>
                </c:pt>
                <c:pt idx="204">
                  <c:v>1996</c:v>
                </c:pt>
                <c:pt idx="216">
                  <c:v>1997</c:v>
                </c:pt>
                <c:pt idx="228">
                  <c:v>1998</c:v>
                </c:pt>
                <c:pt idx="240">
                  <c:v>1999</c:v>
                </c:pt>
                <c:pt idx="252">
                  <c:v>2000</c:v>
                </c:pt>
                <c:pt idx="264">
                  <c:v>2001</c:v>
                </c:pt>
                <c:pt idx="276">
                  <c:v>2002</c:v>
                </c:pt>
                <c:pt idx="288">
                  <c:v>2003</c:v>
                </c:pt>
                <c:pt idx="300">
                  <c:v>2004</c:v>
                </c:pt>
                <c:pt idx="312">
                  <c:v>2005</c:v>
                </c:pt>
              </c:numCache>
            </c:numRef>
          </c:cat>
          <c:val>
            <c:numRef>
              <c:f>VEHÍCULOS!$E$5:$E$326</c:f>
              <c:numCache>
                <c:ptCount val="322"/>
                <c:pt idx="11">
                  <c:v>5870.333333333333</c:v>
                </c:pt>
                <c:pt idx="12">
                  <c:v>5701.916666666667</c:v>
                </c:pt>
                <c:pt idx="13">
                  <c:v>5787.75</c:v>
                </c:pt>
                <c:pt idx="14">
                  <c:v>5783.416666666667</c:v>
                </c:pt>
                <c:pt idx="15">
                  <c:v>5724.25</c:v>
                </c:pt>
                <c:pt idx="16">
                  <c:v>5652.25</c:v>
                </c:pt>
                <c:pt idx="17">
                  <c:v>5591.666666666667</c:v>
                </c:pt>
                <c:pt idx="18">
                  <c:v>5602.583333333333</c:v>
                </c:pt>
                <c:pt idx="19">
                  <c:v>5527.083333333333</c:v>
                </c:pt>
                <c:pt idx="20">
                  <c:v>5554.416666666667</c:v>
                </c:pt>
                <c:pt idx="21">
                  <c:v>5729.416666666667</c:v>
                </c:pt>
                <c:pt idx="22">
                  <c:v>5619.333333333333</c:v>
                </c:pt>
                <c:pt idx="23">
                  <c:v>5685.5</c:v>
                </c:pt>
                <c:pt idx="24">
                  <c:v>5750.75</c:v>
                </c:pt>
                <c:pt idx="25">
                  <c:v>5709.333333333333</c:v>
                </c:pt>
                <c:pt idx="26">
                  <c:v>5626.833333333333</c:v>
                </c:pt>
                <c:pt idx="27">
                  <c:v>5649.083333333333</c:v>
                </c:pt>
                <c:pt idx="28">
                  <c:v>5582.333333333333</c:v>
                </c:pt>
                <c:pt idx="29">
                  <c:v>5564.833333333333</c:v>
                </c:pt>
                <c:pt idx="30">
                  <c:v>5546.666666666667</c:v>
                </c:pt>
                <c:pt idx="31">
                  <c:v>5496.5</c:v>
                </c:pt>
                <c:pt idx="32">
                  <c:v>5385.833333333333</c:v>
                </c:pt>
                <c:pt idx="33">
                  <c:v>5187.666666666667</c:v>
                </c:pt>
                <c:pt idx="34">
                  <c:v>5097.083333333333</c:v>
                </c:pt>
                <c:pt idx="35">
                  <c:v>5091.583333333333</c:v>
                </c:pt>
                <c:pt idx="36">
                  <c:v>5083.333333333333</c:v>
                </c:pt>
                <c:pt idx="37">
                  <c:v>5090.25</c:v>
                </c:pt>
                <c:pt idx="38">
                  <c:v>5218.75</c:v>
                </c:pt>
                <c:pt idx="39">
                  <c:v>5219</c:v>
                </c:pt>
                <c:pt idx="40">
                  <c:v>5168.416666666667</c:v>
                </c:pt>
                <c:pt idx="41">
                  <c:v>5143.333333333333</c:v>
                </c:pt>
                <c:pt idx="42">
                  <c:v>5189</c:v>
                </c:pt>
                <c:pt idx="43">
                  <c:v>5204.166666666667</c:v>
                </c:pt>
                <c:pt idx="44">
                  <c:v>5187</c:v>
                </c:pt>
                <c:pt idx="45">
                  <c:v>5249.083333333333</c:v>
                </c:pt>
                <c:pt idx="46">
                  <c:v>5341</c:v>
                </c:pt>
                <c:pt idx="47">
                  <c:v>5341</c:v>
                </c:pt>
                <c:pt idx="48">
                  <c:v>5404.916666666667</c:v>
                </c:pt>
                <c:pt idx="49">
                  <c:v>5380.5</c:v>
                </c:pt>
                <c:pt idx="50">
                  <c:v>5384.083333333333</c:v>
                </c:pt>
                <c:pt idx="51">
                  <c:v>5383.666666666667</c:v>
                </c:pt>
                <c:pt idx="52">
                  <c:v>5496.166666666667</c:v>
                </c:pt>
                <c:pt idx="53">
                  <c:v>5539.25</c:v>
                </c:pt>
                <c:pt idx="54">
                  <c:v>5532.5</c:v>
                </c:pt>
                <c:pt idx="55">
                  <c:v>5625.75</c:v>
                </c:pt>
                <c:pt idx="56">
                  <c:v>5649.75</c:v>
                </c:pt>
                <c:pt idx="57">
                  <c:v>5627.833333333333</c:v>
                </c:pt>
                <c:pt idx="58">
                  <c:v>5580.25</c:v>
                </c:pt>
                <c:pt idx="59">
                  <c:v>5582.333333333333</c:v>
                </c:pt>
                <c:pt idx="60">
                  <c:v>5571</c:v>
                </c:pt>
                <c:pt idx="61">
                  <c:v>5558.416666666667</c:v>
                </c:pt>
                <c:pt idx="62">
                  <c:v>5475.666666666667</c:v>
                </c:pt>
                <c:pt idx="63">
                  <c:v>5502.833333333333</c:v>
                </c:pt>
                <c:pt idx="64">
                  <c:v>5436.083333333333</c:v>
                </c:pt>
                <c:pt idx="65">
                  <c:v>5365.666666666667</c:v>
                </c:pt>
                <c:pt idx="66">
                  <c:v>5414.416666666667</c:v>
                </c:pt>
                <c:pt idx="67">
                  <c:v>5405.583333333333</c:v>
                </c:pt>
                <c:pt idx="68">
                  <c:v>5369.75</c:v>
                </c:pt>
                <c:pt idx="69">
                  <c:v>5364.166666666667</c:v>
                </c:pt>
                <c:pt idx="70">
                  <c:v>5339.333333333333</c:v>
                </c:pt>
                <c:pt idx="71">
                  <c:v>5250.083333333333</c:v>
                </c:pt>
                <c:pt idx="72">
                  <c:v>5272.666666666667</c:v>
                </c:pt>
                <c:pt idx="73">
                  <c:v>5244.833333333333</c:v>
                </c:pt>
                <c:pt idx="74">
                  <c:v>5356.416666666667</c:v>
                </c:pt>
                <c:pt idx="75">
                  <c:v>5366.166666666667</c:v>
                </c:pt>
                <c:pt idx="76">
                  <c:v>5331.083333333333</c:v>
                </c:pt>
                <c:pt idx="77">
                  <c:v>5340.916666666667</c:v>
                </c:pt>
                <c:pt idx="78">
                  <c:v>5438.916666666667</c:v>
                </c:pt>
                <c:pt idx="79">
                  <c:v>5392.75</c:v>
                </c:pt>
                <c:pt idx="80">
                  <c:v>5425.5</c:v>
                </c:pt>
                <c:pt idx="81">
                  <c:v>5566.416666666667</c:v>
                </c:pt>
                <c:pt idx="82">
                  <c:v>5653.833333333333</c:v>
                </c:pt>
                <c:pt idx="83">
                  <c:v>5968.583333333333</c:v>
                </c:pt>
                <c:pt idx="84">
                  <c:v>5765.333333333333</c:v>
                </c:pt>
                <c:pt idx="85">
                  <c:v>5815.166666666667</c:v>
                </c:pt>
                <c:pt idx="86">
                  <c:v>5815.5</c:v>
                </c:pt>
                <c:pt idx="87">
                  <c:v>5861.083333333333</c:v>
                </c:pt>
                <c:pt idx="88">
                  <c:v>6011.5</c:v>
                </c:pt>
                <c:pt idx="89">
                  <c:v>6278.166666666667</c:v>
                </c:pt>
                <c:pt idx="90">
                  <c:v>6459.166666666667</c:v>
                </c:pt>
                <c:pt idx="91">
                  <c:v>6584</c:v>
                </c:pt>
                <c:pt idx="92">
                  <c:v>6720.416666666667</c:v>
                </c:pt>
                <c:pt idx="93">
                  <c:v>6889.333333333333</c:v>
                </c:pt>
                <c:pt idx="94">
                  <c:v>7105.083333333333</c:v>
                </c:pt>
                <c:pt idx="95">
                  <c:v>7205.75</c:v>
                </c:pt>
                <c:pt idx="96">
                  <c:v>7572.083333333333</c:v>
                </c:pt>
                <c:pt idx="97">
                  <c:v>7921.083333333333</c:v>
                </c:pt>
                <c:pt idx="98">
                  <c:v>8296.333333333334</c:v>
                </c:pt>
                <c:pt idx="99">
                  <c:v>8747.833333333334</c:v>
                </c:pt>
                <c:pt idx="100">
                  <c:v>9042.5</c:v>
                </c:pt>
                <c:pt idx="101">
                  <c:v>9195.25</c:v>
                </c:pt>
                <c:pt idx="102">
                  <c:v>9510.083333333334</c:v>
                </c:pt>
                <c:pt idx="103">
                  <c:v>9724.416666666666</c:v>
                </c:pt>
                <c:pt idx="104">
                  <c:v>9859.833333333334</c:v>
                </c:pt>
                <c:pt idx="105">
                  <c:v>10006.75</c:v>
                </c:pt>
                <c:pt idx="106">
                  <c:v>10197.25</c:v>
                </c:pt>
                <c:pt idx="107">
                  <c:v>10387</c:v>
                </c:pt>
                <c:pt idx="108">
                  <c:v>10661</c:v>
                </c:pt>
                <c:pt idx="109">
                  <c:v>10844.833333333334</c:v>
                </c:pt>
                <c:pt idx="110">
                  <c:v>11036</c:v>
                </c:pt>
                <c:pt idx="111">
                  <c:v>10901.916666666666</c:v>
                </c:pt>
                <c:pt idx="112">
                  <c:v>11098.583333333334</c:v>
                </c:pt>
                <c:pt idx="113">
                  <c:v>11379.416666666666</c:v>
                </c:pt>
                <c:pt idx="114">
                  <c:v>11357.916666666666</c:v>
                </c:pt>
                <c:pt idx="115">
                  <c:v>11671.916666666666</c:v>
                </c:pt>
                <c:pt idx="116">
                  <c:v>11846.166666666666</c:v>
                </c:pt>
                <c:pt idx="117">
                  <c:v>11988.166666666666</c:v>
                </c:pt>
                <c:pt idx="118">
                  <c:v>12129.916666666666</c:v>
                </c:pt>
                <c:pt idx="119">
                  <c:v>12232</c:v>
                </c:pt>
                <c:pt idx="120">
                  <c:v>12358.416666666666</c:v>
                </c:pt>
                <c:pt idx="121">
                  <c:v>12529.166666666666</c:v>
                </c:pt>
                <c:pt idx="122">
                  <c:v>12676.666666666666</c:v>
                </c:pt>
                <c:pt idx="123">
                  <c:v>12870.083333333334</c:v>
                </c:pt>
                <c:pt idx="124">
                  <c:v>12928.166666666666</c:v>
                </c:pt>
                <c:pt idx="125">
                  <c:v>13139.666666666666</c:v>
                </c:pt>
                <c:pt idx="126">
                  <c:v>13319.916666666666</c:v>
                </c:pt>
                <c:pt idx="127">
                  <c:v>13317</c:v>
                </c:pt>
                <c:pt idx="128">
                  <c:v>13412.5</c:v>
                </c:pt>
                <c:pt idx="129">
                  <c:v>13565.916666666666</c:v>
                </c:pt>
                <c:pt idx="130">
                  <c:v>13617.666666666666</c:v>
                </c:pt>
                <c:pt idx="131">
                  <c:v>13699</c:v>
                </c:pt>
                <c:pt idx="132">
                  <c:v>13735.666666666666</c:v>
                </c:pt>
                <c:pt idx="133">
                  <c:v>13668.583333333334</c:v>
                </c:pt>
                <c:pt idx="134">
                  <c:v>13680.25</c:v>
                </c:pt>
                <c:pt idx="135">
                  <c:v>13707.25</c:v>
                </c:pt>
                <c:pt idx="136">
                  <c:v>13698.916666666666</c:v>
                </c:pt>
                <c:pt idx="137">
                  <c:v>13462.25</c:v>
                </c:pt>
                <c:pt idx="138">
                  <c:v>13474.5</c:v>
                </c:pt>
                <c:pt idx="139">
                  <c:v>13519.916666666666</c:v>
                </c:pt>
                <c:pt idx="140">
                  <c:v>13285.666666666666</c:v>
                </c:pt>
                <c:pt idx="141">
                  <c:v>13045.416666666666</c:v>
                </c:pt>
                <c:pt idx="142">
                  <c:v>12791.083333333334</c:v>
                </c:pt>
                <c:pt idx="143">
                  <c:v>12422.833333333334</c:v>
                </c:pt>
                <c:pt idx="144">
                  <c:v>12149.25</c:v>
                </c:pt>
                <c:pt idx="145">
                  <c:v>11859.333333333334</c:v>
                </c:pt>
                <c:pt idx="146">
                  <c:v>11396.916666666666</c:v>
                </c:pt>
                <c:pt idx="147">
                  <c:v>11283.583333333334</c:v>
                </c:pt>
                <c:pt idx="148">
                  <c:v>11104.666666666666</c:v>
                </c:pt>
                <c:pt idx="149">
                  <c:v>10981.583333333334</c:v>
                </c:pt>
                <c:pt idx="150">
                  <c:v>10832.416666666666</c:v>
                </c:pt>
                <c:pt idx="151">
                  <c:v>10600.416666666666</c:v>
                </c:pt>
                <c:pt idx="152">
                  <c:v>10650.916666666666</c:v>
                </c:pt>
                <c:pt idx="153">
                  <c:v>10734.583333333334</c:v>
                </c:pt>
                <c:pt idx="154">
                  <c:v>10765.666666666666</c:v>
                </c:pt>
                <c:pt idx="155">
                  <c:v>10830.5</c:v>
                </c:pt>
                <c:pt idx="156">
                  <c:v>11120.5</c:v>
                </c:pt>
                <c:pt idx="157">
                  <c:v>11422.666666666666</c:v>
                </c:pt>
                <c:pt idx="158">
                  <c:v>11815.5</c:v>
                </c:pt>
                <c:pt idx="159">
                  <c:v>11943.416666666666</c:v>
                </c:pt>
                <c:pt idx="160">
                  <c:v>11930</c:v>
                </c:pt>
                <c:pt idx="161">
                  <c:v>12032.083333333334</c:v>
                </c:pt>
                <c:pt idx="162">
                  <c:v>12139.416666666666</c:v>
                </c:pt>
                <c:pt idx="163">
                  <c:v>12040.666666666666</c:v>
                </c:pt>
                <c:pt idx="164">
                  <c:v>12086.75</c:v>
                </c:pt>
                <c:pt idx="165">
                  <c:v>11934.166666666666</c:v>
                </c:pt>
                <c:pt idx="166">
                  <c:v>11891.75</c:v>
                </c:pt>
                <c:pt idx="167">
                  <c:v>11970.5</c:v>
                </c:pt>
                <c:pt idx="168">
                  <c:v>11391.333333333334</c:v>
                </c:pt>
                <c:pt idx="169">
                  <c:v>11031.5</c:v>
                </c:pt>
                <c:pt idx="170">
                  <c:v>10596.5</c:v>
                </c:pt>
                <c:pt idx="171">
                  <c:v>10235.666666666666</c:v>
                </c:pt>
                <c:pt idx="172">
                  <c:v>10033.333333333334</c:v>
                </c:pt>
                <c:pt idx="173">
                  <c:v>9824.75</c:v>
                </c:pt>
                <c:pt idx="174">
                  <c:v>9553.833333333334</c:v>
                </c:pt>
                <c:pt idx="175">
                  <c:v>9511.416666666666</c:v>
                </c:pt>
                <c:pt idx="176">
                  <c:v>9379</c:v>
                </c:pt>
                <c:pt idx="177">
                  <c:v>9165.083333333334</c:v>
                </c:pt>
                <c:pt idx="178">
                  <c:v>8989.333333333334</c:v>
                </c:pt>
                <c:pt idx="179">
                  <c:v>8834.416666666666</c:v>
                </c:pt>
                <c:pt idx="180">
                  <c:v>8896.916666666666</c:v>
                </c:pt>
                <c:pt idx="181">
                  <c:v>8858.833333333334</c:v>
                </c:pt>
                <c:pt idx="182">
                  <c:v>8985.25</c:v>
                </c:pt>
                <c:pt idx="183">
                  <c:v>9045.5</c:v>
                </c:pt>
                <c:pt idx="184">
                  <c:v>9223.916666666666</c:v>
                </c:pt>
                <c:pt idx="185">
                  <c:v>9442.333333333334</c:v>
                </c:pt>
                <c:pt idx="186">
                  <c:v>9598.666666666666</c:v>
                </c:pt>
                <c:pt idx="187">
                  <c:v>9774.916666666666</c:v>
                </c:pt>
                <c:pt idx="188">
                  <c:v>9922.416666666666</c:v>
                </c:pt>
                <c:pt idx="189">
                  <c:v>10061</c:v>
                </c:pt>
                <c:pt idx="190">
                  <c:v>10159.083333333334</c:v>
                </c:pt>
                <c:pt idx="191">
                  <c:v>10447.833333333334</c:v>
                </c:pt>
                <c:pt idx="192">
                  <c:v>10436.416666666666</c:v>
                </c:pt>
                <c:pt idx="193">
                  <c:v>10467.416666666666</c:v>
                </c:pt>
                <c:pt idx="194">
                  <c:v>10559.416666666666</c:v>
                </c:pt>
                <c:pt idx="195">
                  <c:v>10548.166666666666</c:v>
                </c:pt>
                <c:pt idx="196">
                  <c:v>10521.083333333334</c:v>
                </c:pt>
                <c:pt idx="197">
                  <c:v>10606</c:v>
                </c:pt>
                <c:pt idx="198">
                  <c:v>10281.75</c:v>
                </c:pt>
                <c:pt idx="199">
                  <c:v>10102.833333333334</c:v>
                </c:pt>
                <c:pt idx="200">
                  <c:v>9948</c:v>
                </c:pt>
                <c:pt idx="201">
                  <c:v>9855.583333333334</c:v>
                </c:pt>
                <c:pt idx="202">
                  <c:v>9889.416666666666</c:v>
                </c:pt>
                <c:pt idx="203">
                  <c:v>9704</c:v>
                </c:pt>
                <c:pt idx="204">
                  <c:v>9774.583333333334</c:v>
                </c:pt>
                <c:pt idx="205">
                  <c:v>9905.416666666666</c:v>
                </c:pt>
                <c:pt idx="206">
                  <c:v>10066.666666666666</c:v>
                </c:pt>
                <c:pt idx="207">
                  <c:v>10159.333333333334</c:v>
                </c:pt>
                <c:pt idx="208">
                  <c:v>10266.083333333334</c:v>
                </c:pt>
                <c:pt idx="209">
                  <c:v>10057.666666666666</c:v>
                </c:pt>
                <c:pt idx="210">
                  <c:v>10468.5</c:v>
                </c:pt>
                <c:pt idx="211">
                  <c:v>10485.083333333334</c:v>
                </c:pt>
                <c:pt idx="212">
                  <c:v>10637.166666666666</c:v>
                </c:pt>
                <c:pt idx="213">
                  <c:v>10936.75</c:v>
                </c:pt>
                <c:pt idx="214">
                  <c:v>11019.583333333334</c:v>
                </c:pt>
                <c:pt idx="215">
                  <c:v>11143.833333333334</c:v>
                </c:pt>
                <c:pt idx="216">
                  <c:v>11343.333333333334</c:v>
                </c:pt>
                <c:pt idx="217">
                  <c:v>11469.666666666666</c:v>
                </c:pt>
                <c:pt idx="218">
                  <c:v>11469.75</c:v>
                </c:pt>
                <c:pt idx="219">
                  <c:v>11661.916666666666</c:v>
                </c:pt>
                <c:pt idx="220">
                  <c:v>11690.916666666666</c:v>
                </c:pt>
                <c:pt idx="221">
                  <c:v>11896.166666666666</c:v>
                </c:pt>
                <c:pt idx="222">
                  <c:v>12068.5</c:v>
                </c:pt>
                <c:pt idx="223">
                  <c:v>12160.833333333334</c:v>
                </c:pt>
                <c:pt idx="224">
                  <c:v>12238.916666666666</c:v>
                </c:pt>
                <c:pt idx="225">
                  <c:v>12333</c:v>
                </c:pt>
                <c:pt idx="226">
                  <c:v>12433.166666666666</c:v>
                </c:pt>
                <c:pt idx="227">
                  <c:v>12585.416666666666</c:v>
                </c:pt>
                <c:pt idx="228">
                  <c:v>12667.416666666666</c:v>
                </c:pt>
                <c:pt idx="229">
                  <c:v>12816.833333333334</c:v>
                </c:pt>
                <c:pt idx="230">
                  <c:v>12994</c:v>
                </c:pt>
                <c:pt idx="231">
                  <c:v>13190.583333333334</c:v>
                </c:pt>
                <c:pt idx="232">
                  <c:v>13324.25</c:v>
                </c:pt>
                <c:pt idx="233">
                  <c:v>13590.75</c:v>
                </c:pt>
                <c:pt idx="234">
                  <c:v>13843.583333333334</c:v>
                </c:pt>
                <c:pt idx="235">
                  <c:v>13998.916666666666</c:v>
                </c:pt>
                <c:pt idx="236">
                  <c:v>14112.666666666666</c:v>
                </c:pt>
                <c:pt idx="237">
                  <c:v>14342.416666666666</c:v>
                </c:pt>
                <c:pt idx="238">
                  <c:v>14674.083333333334</c:v>
                </c:pt>
                <c:pt idx="239">
                  <c:v>14970.25</c:v>
                </c:pt>
                <c:pt idx="240">
                  <c:v>15126.583333333334</c:v>
                </c:pt>
                <c:pt idx="241">
                  <c:v>15399.166666666666</c:v>
                </c:pt>
                <c:pt idx="242">
                  <c:v>15824.916666666666</c:v>
                </c:pt>
                <c:pt idx="243">
                  <c:v>16024.5</c:v>
                </c:pt>
                <c:pt idx="244">
                  <c:v>16388.666666666668</c:v>
                </c:pt>
                <c:pt idx="245">
                  <c:v>16775.5</c:v>
                </c:pt>
                <c:pt idx="246">
                  <c:v>17145.166666666668</c:v>
                </c:pt>
                <c:pt idx="247">
                  <c:v>17390.416666666668</c:v>
                </c:pt>
                <c:pt idx="248">
                  <c:v>17689.75</c:v>
                </c:pt>
                <c:pt idx="249">
                  <c:v>17863.583333333332</c:v>
                </c:pt>
                <c:pt idx="250">
                  <c:v>18075.916666666668</c:v>
                </c:pt>
                <c:pt idx="251">
                  <c:v>18171.75</c:v>
                </c:pt>
                <c:pt idx="252">
                  <c:v>18238.75</c:v>
                </c:pt>
                <c:pt idx="253">
                  <c:v>18326</c:v>
                </c:pt>
                <c:pt idx="254">
                  <c:v>18265.5</c:v>
                </c:pt>
                <c:pt idx="255">
                  <c:v>18271.833333333332</c:v>
                </c:pt>
                <c:pt idx="256">
                  <c:v>18240.333333333332</c:v>
                </c:pt>
                <c:pt idx="257">
                  <c:v>18191.916666666668</c:v>
                </c:pt>
                <c:pt idx="258">
                  <c:v>18051.583333333332</c:v>
                </c:pt>
                <c:pt idx="259">
                  <c:v>18005.5</c:v>
                </c:pt>
                <c:pt idx="260">
                  <c:v>17874.166666666668</c:v>
                </c:pt>
                <c:pt idx="261">
                  <c:v>17544.333333333332</c:v>
                </c:pt>
                <c:pt idx="262">
                  <c:v>17297.416666666668</c:v>
                </c:pt>
                <c:pt idx="263">
                  <c:v>16845.166666666668</c:v>
                </c:pt>
                <c:pt idx="264">
                  <c:v>16956.25</c:v>
                </c:pt>
                <c:pt idx="265">
                  <c:v>16991.166666666668</c:v>
                </c:pt>
                <c:pt idx="266">
                  <c:v>17154.75</c:v>
                </c:pt>
                <c:pt idx="267">
                  <c:v>17241.583333333332</c:v>
                </c:pt>
                <c:pt idx="268">
                  <c:v>17408.416666666668</c:v>
                </c:pt>
                <c:pt idx="269">
                  <c:v>17486.75</c:v>
                </c:pt>
                <c:pt idx="270">
                  <c:v>17575.5</c:v>
                </c:pt>
                <c:pt idx="271">
                  <c:v>17704.083333333332</c:v>
                </c:pt>
                <c:pt idx="272">
                  <c:v>17687.25</c:v>
                </c:pt>
                <c:pt idx="273">
                  <c:v>17962.416666666668</c:v>
                </c:pt>
                <c:pt idx="274">
                  <c:v>18103.5</c:v>
                </c:pt>
                <c:pt idx="275">
                  <c:v>18313.416666666668</c:v>
                </c:pt>
                <c:pt idx="276">
                  <c:v>18280.25</c:v>
                </c:pt>
                <c:pt idx="277">
                  <c:v>18118</c:v>
                </c:pt>
                <c:pt idx="278">
                  <c:v>17663.916666666668</c:v>
                </c:pt>
                <c:pt idx="279">
                  <c:v>17530.5</c:v>
                </c:pt>
                <c:pt idx="280">
                  <c:v>17587.916666666668</c:v>
                </c:pt>
                <c:pt idx="281">
                  <c:v>17332.583333333332</c:v>
                </c:pt>
                <c:pt idx="282">
                  <c:v>17290</c:v>
                </c:pt>
                <c:pt idx="283">
                  <c:v>17244.666666666668</c:v>
                </c:pt>
                <c:pt idx="284">
                  <c:v>17301.833333333332</c:v>
                </c:pt>
                <c:pt idx="285">
                  <c:v>17393.083333333332</c:v>
                </c:pt>
                <c:pt idx="286">
                  <c:v>17325.75</c:v>
                </c:pt>
                <c:pt idx="287">
                  <c:v>17427.416666666668</c:v>
                </c:pt>
                <c:pt idx="288">
                  <c:v>17429.333333333332</c:v>
                </c:pt>
                <c:pt idx="289">
                  <c:v>17374.083333333332</c:v>
                </c:pt>
                <c:pt idx="290">
                  <c:v>17606.25</c:v>
                </c:pt>
                <c:pt idx="291">
                  <c:v>17879.916666666668</c:v>
                </c:pt>
                <c:pt idx="292">
                  <c:v>17687.416666666668</c:v>
                </c:pt>
                <c:pt idx="293">
                  <c:v>17895.916666666668</c:v>
                </c:pt>
                <c:pt idx="294">
                  <c:v>18088.583333333332</c:v>
                </c:pt>
                <c:pt idx="295">
                  <c:v>18202.25</c:v>
                </c:pt>
                <c:pt idx="296">
                  <c:v>18399.75</c:v>
                </c:pt>
                <c:pt idx="297">
                  <c:v>18602.333333333332</c:v>
                </c:pt>
                <c:pt idx="298">
                  <c:v>18852.75</c:v>
                </c:pt>
                <c:pt idx="299">
                  <c:v>19217.666666666668</c:v>
                </c:pt>
                <c:pt idx="300">
                  <c:v>19425.666666666668</c:v>
                </c:pt>
                <c:pt idx="301">
                  <c:v>19860</c:v>
                </c:pt>
                <c:pt idx="302">
                  <c:v>20320</c:v>
                </c:pt>
                <c:pt idx="303">
                  <c:v>20425.166666666668</c:v>
                </c:pt>
                <c:pt idx="304">
                  <c:v>20723.5</c:v>
                </c:pt>
                <c:pt idx="305">
                  <c:v>21060.75</c:v>
                </c:pt>
                <c:pt idx="306">
                  <c:v>21221.583333333332</c:v>
                </c:pt>
                <c:pt idx="307">
                  <c:v>21343.666666666668</c:v>
                </c:pt>
                <c:pt idx="308">
                  <c:v>21484.083333333332</c:v>
                </c:pt>
                <c:pt idx="309">
                  <c:v>21462.833333333332</c:v>
                </c:pt>
                <c:pt idx="310">
                  <c:v>21644.75</c:v>
                </c:pt>
                <c:pt idx="311">
                  <c:v>21765.416666666668</c:v>
                </c:pt>
                <c:pt idx="312">
                  <c:v>21846.333333333332</c:v>
                </c:pt>
                <c:pt idx="313">
                  <c:v>21809.25</c:v>
                </c:pt>
                <c:pt idx="314">
                  <c:v>21881.75</c:v>
                </c:pt>
                <c:pt idx="315">
                  <c:v>21943.916666666668</c:v>
                </c:pt>
                <c:pt idx="316">
                  <c:v>22009.666666666668</c:v>
                </c:pt>
                <c:pt idx="317">
                  <c:v>22007.666666666668</c:v>
                </c:pt>
                <c:pt idx="318">
                  <c:v>21944.833333333332</c:v>
                </c:pt>
                <c:pt idx="319">
                  <c:v>22079.5</c:v>
                </c:pt>
                <c:pt idx="320">
                  <c:v>22159.583333333332</c:v>
                </c:pt>
                <c:pt idx="321">
                  <c:v>22061.166666666668</c:v>
                </c:pt>
              </c:numCache>
            </c:numRef>
          </c:val>
          <c:smooth val="0"/>
        </c:ser>
        <c:axId val="43491417"/>
        <c:axId val="55878434"/>
      </c:lineChart>
      <c:catAx>
        <c:axId val="43491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878434"/>
        <c:crosses val="autoZero"/>
        <c:auto val="1"/>
        <c:lblOffset val="100"/>
        <c:tickLblSkip val="12"/>
        <c:noMultiLvlLbl val="0"/>
      </c:catAx>
      <c:valAx>
        <c:axId val="558784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4914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Verdana"/>
                <a:ea typeface="Verdana"/>
                <a:cs typeface="Verdana"/>
              </a:rPr>
              <a:t>COMPONENTE C?CLICO MATRICULACI?N AUTOM?VILES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VEHÍCULOS!$A$29:$A$326</c:f>
              <c:numCache>
                <c:ptCount val="298"/>
                <c:pt idx="0">
                  <c:v>1981</c:v>
                </c:pt>
                <c:pt idx="12">
                  <c:v>1982</c:v>
                </c:pt>
                <c:pt idx="24">
                  <c:v>1983</c:v>
                </c:pt>
                <c:pt idx="36">
                  <c:v>1984</c:v>
                </c:pt>
                <c:pt idx="48">
                  <c:v>1985</c:v>
                </c:pt>
                <c:pt idx="60">
                  <c:v>1986</c:v>
                </c:pt>
                <c:pt idx="72">
                  <c:v>1987</c:v>
                </c:pt>
                <c:pt idx="84">
                  <c:v>1988</c:v>
                </c:pt>
                <c:pt idx="96">
                  <c:v>1989</c:v>
                </c:pt>
                <c:pt idx="108">
                  <c:v>1990</c:v>
                </c:pt>
                <c:pt idx="120">
                  <c:v>1991</c:v>
                </c:pt>
                <c:pt idx="132">
                  <c:v>1992</c:v>
                </c:pt>
                <c:pt idx="144">
                  <c:v>1993</c:v>
                </c:pt>
                <c:pt idx="156">
                  <c:v>1994</c:v>
                </c:pt>
                <c:pt idx="168">
                  <c:v>1995</c:v>
                </c:pt>
                <c:pt idx="180">
                  <c:v>1996</c:v>
                </c:pt>
                <c:pt idx="192">
                  <c:v>1997</c:v>
                </c:pt>
                <c:pt idx="204">
                  <c:v>1998</c:v>
                </c:pt>
                <c:pt idx="216">
                  <c:v>1999</c:v>
                </c:pt>
                <c:pt idx="228">
                  <c:v>2000</c:v>
                </c:pt>
                <c:pt idx="240">
                  <c:v>2001</c:v>
                </c:pt>
                <c:pt idx="252">
                  <c:v>2002</c:v>
                </c:pt>
                <c:pt idx="264">
                  <c:v>2003</c:v>
                </c:pt>
                <c:pt idx="276">
                  <c:v>2004</c:v>
                </c:pt>
                <c:pt idx="288">
                  <c:v>2005</c:v>
                </c:pt>
              </c:numCache>
            </c:numRef>
          </c:cat>
          <c:val>
            <c:numRef>
              <c:f>VEHÍCULOS!$G$29:$G$326</c:f>
              <c:numCache>
                <c:ptCount val="298"/>
                <c:pt idx="0">
                  <c:v>0.8564371629422851</c:v>
                </c:pt>
                <c:pt idx="1">
                  <c:v>-1.3548730796366044</c:v>
                </c:pt>
                <c:pt idx="2">
                  <c:v>-2.70745378308672</c:v>
                </c:pt>
                <c:pt idx="3">
                  <c:v>-1.3131269016319607</c:v>
                </c:pt>
                <c:pt idx="4">
                  <c:v>-1.2369705279608496</c:v>
                </c:pt>
                <c:pt idx="5">
                  <c:v>-0.4798807749627656</c:v>
                </c:pt>
                <c:pt idx="6">
                  <c:v>-0.9980514941023984</c:v>
                </c:pt>
                <c:pt idx="7">
                  <c:v>-0.5533358462118372</c:v>
                </c:pt>
                <c:pt idx="8">
                  <c:v>-3.0351222000510347</c:v>
                </c:pt>
                <c:pt idx="9">
                  <c:v>-9.455587392550143</c:v>
                </c:pt>
                <c:pt idx="10">
                  <c:v>-9.29380709455451</c:v>
                </c:pt>
                <c:pt idx="11">
                  <c:v>-10.446164218919478</c:v>
                </c:pt>
                <c:pt idx="12">
                  <c:v>-11.605732585604784</c:v>
                </c:pt>
                <c:pt idx="13">
                  <c:v>-10.843355908453987</c:v>
                </c:pt>
                <c:pt idx="14">
                  <c:v>-7.252451052990125</c:v>
                </c:pt>
                <c:pt idx="15">
                  <c:v>-7.613329596247169</c:v>
                </c:pt>
                <c:pt idx="16">
                  <c:v>-7.414760852690023</c:v>
                </c:pt>
                <c:pt idx="17">
                  <c:v>-7.574350834107037</c:v>
                </c:pt>
                <c:pt idx="18">
                  <c:v>-6.448317307692307</c:v>
                </c:pt>
                <c:pt idx="19">
                  <c:v>-5.318536038084844</c:v>
                </c:pt>
                <c:pt idx="20">
                  <c:v>-3.6917840012378065</c:v>
                </c:pt>
                <c:pt idx="21">
                  <c:v>1.183897706097781</c:v>
                </c:pt>
                <c:pt idx="22">
                  <c:v>4.785416496362302</c:v>
                </c:pt>
                <c:pt idx="23">
                  <c:v>4.898607178513572</c:v>
                </c:pt>
                <c:pt idx="24">
                  <c:v>6.326229508196747</c:v>
                </c:pt>
                <c:pt idx="25">
                  <c:v>5.702077501105052</c:v>
                </c:pt>
                <c:pt idx="26">
                  <c:v>3.1680638722554733</c:v>
                </c:pt>
                <c:pt idx="27">
                  <c:v>3.1551382768091116</c:v>
                </c:pt>
                <c:pt idx="28">
                  <c:v>6.341400493381286</c:v>
                </c:pt>
                <c:pt idx="29">
                  <c:v>7.697666882696055</c:v>
                </c:pt>
                <c:pt idx="30">
                  <c:v>6.619772595875887</c:v>
                </c:pt>
                <c:pt idx="31">
                  <c:v>8.10088070456365</c:v>
                </c:pt>
                <c:pt idx="32">
                  <c:v>8.921341816078652</c:v>
                </c:pt>
                <c:pt idx="33">
                  <c:v>7.2155455714489705</c:v>
                </c:pt>
                <c:pt idx="34">
                  <c:v>4.479498221306869</c:v>
                </c:pt>
                <c:pt idx="35">
                  <c:v>4.518504649566239</c:v>
                </c:pt>
                <c:pt idx="36">
                  <c:v>3.072819500763188</c:v>
                </c:pt>
                <c:pt idx="37">
                  <c:v>3.3066939255955248</c:v>
                </c:pt>
                <c:pt idx="38">
                  <c:v>1.7010014084725213</c:v>
                </c:pt>
                <c:pt idx="39">
                  <c:v>2.213485233112479</c:v>
                </c:pt>
                <c:pt idx="40">
                  <c:v>-1.093186160050962</c:v>
                </c:pt>
                <c:pt idx="41">
                  <c:v>-3.1336974018744854</c:v>
                </c:pt>
                <c:pt idx="42">
                  <c:v>-2.1343575839734825</c:v>
                </c:pt>
                <c:pt idx="43">
                  <c:v>-3.913552267105146</c:v>
                </c:pt>
                <c:pt idx="44">
                  <c:v>-4.955971503163852</c:v>
                </c:pt>
                <c:pt idx="45">
                  <c:v>-4.685047531613691</c:v>
                </c:pt>
                <c:pt idx="46">
                  <c:v>-4.317309559010212</c:v>
                </c:pt>
                <c:pt idx="47">
                  <c:v>-5.951812264883273</c:v>
                </c:pt>
                <c:pt idx="48">
                  <c:v>-5.355112786453645</c:v>
                </c:pt>
                <c:pt idx="49">
                  <c:v>-5.641594578791938</c:v>
                </c:pt>
                <c:pt idx="50">
                  <c:v>-2.1778170085834176</c:v>
                </c:pt>
                <c:pt idx="51">
                  <c:v>-2.483569070478822</c:v>
                </c:pt>
                <c:pt idx="52">
                  <c:v>-1.9315377186393476</c:v>
                </c:pt>
                <c:pt idx="53">
                  <c:v>-0.46126607442379</c:v>
                </c:pt>
                <c:pt idx="54">
                  <c:v>0.4524956520400849</c:v>
                </c:pt>
                <c:pt idx="55">
                  <c:v>-0.2374088519586195</c:v>
                </c:pt>
                <c:pt idx="56">
                  <c:v>1.038223380976774</c:v>
                </c:pt>
                <c:pt idx="57">
                  <c:v>3.7703899331987003</c:v>
                </c:pt>
                <c:pt idx="58">
                  <c:v>5.890248470470709</c:v>
                </c:pt>
                <c:pt idx="59">
                  <c:v>13.685497055602283</c:v>
                </c:pt>
                <c:pt idx="60">
                  <c:v>9.343785560753545</c:v>
                </c:pt>
                <c:pt idx="61">
                  <c:v>10.874193650894554</c:v>
                </c:pt>
                <c:pt idx="62">
                  <c:v>8.570717363909324</c:v>
                </c:pt>
                <c:pt idx="63">
                  <c:v>9.222908966673899</c:v>
                </c:pt>
                <c:pt idx="64">
                  <c:v>12.763196973723296</c:v>
                </c:pt>
                <c:pt idx="65">
                  <c:v>17.54848574682873</c:v>
                </c:pt>
                <c:pt idx="66">
                  <c:v>18.758331162762204</c:v>
                </c:pt>
                <c:pt idx="67">
                  <c:v>22.089842844559826</c:v>
                </c:pt>
                <c:pt idx="68">
                  <c:v>23.86723189874975</c:v>
                </c:pt>
                <c:pt idx="69">
                  <c:v>23.76603739688906</c:v>
                </c:pt>
                <c:pt idx="70">
                  <c:v>25.668425551985365</c:v>
                </c:pt>
                <c:pt idx="71">
                  <c:v>20.72797844267903</c:v>
                </c:pt>
                <c:pt idx="72">
                  <c:v>31.33817067530063</c:v>
                </c:pt>
                <c:pt idx="73">
                  <c:v>36.21420996818662</c:v>
                </c:pt>
                <c:pt idx="74">
                  <c:v>42.6589860430459</c:v>
                </c:pt>
                <c:pt idx="75">
                  <c:v>49.25284006085337</c:v>
                </c:pt>
                <c:pt idx="76">
                  <c:v>50.42002827913166</c:v>
                </c:pt>
                <c:pt idx="77">
                  <c:v>46.4639358623802</c:v>
                </c:pt>
                <c:pt idx="78">
                  <c:v>47.233905302541615</c:v>
                </c:pt>
                <c:pt idx="79">
                  <c:v>47.697701498582404</c:v>
                </c:pt>
                <c:pt idx="80">
                  <c:v>46.71461342922686</c:v>
                </c:pt>
                <c:pt idx="81">
                  <c:v>45.24990323204955</c:v>
                </c:pt>
                <c:pt idx="82">
                  <c:v>43.520484160401594</c:v>
                </c:pt>
                <c:pt idx="83">
                  <c:v>44.14877007945043</c:v>
                </c:pt>
                <c:pt idx="84">
                  <c:v>40.79348484014747</c:v>
                </c:pt>
                <c:pt idx="85">
                  <c:v>36.91098650226718</c:v>
                </c:pt>
                <c:pt idx="86">
                  <c:v>33.022620434730186</c:v>
                </c:pt>
                <c:pt idx="87">
                  <c:v>24.624192657229386</c:v>
                </c:pt>
                <c:pt idx="88">
                  <c:v>22.73799649801863</c:v>
                </c:pt>
                <c:pt idx="89">
                  <c:v>23.753205912472907</c:v>
                </c:pt>
                <c:pt idx="90">
                  <c:v>19.43025385336614</c:v>
                </c:pt>
                <c:pt idx="91">
                  <c:v>20.026908212146395</c:v>
                </c:pt>
                <c:pt idx="92">
                  <c:v>20.145709021450642</c:v>
                </c:pt>
                <c:pt idx="93">
                  <c:v>19.80080112590666</c:v>
                </c:pt>
                <c:pt idx="94">
                  <c:v>18.952822247828237</c:v>
                </c:pt>
                <c:pt idx="95">
                  <c:v>17.762587850197363</c:v>
                </c:pt>
                <c:pt idx="96">
                  <c:v>15.921739674201902</c:v>
                </c:pt>
                <c:pt idx="97">
                  <c:v>15.531205335874205</c:v>
                </c:pt>
                <c:pt idx="98">
                  <c:v>14.866497523257209</c:v>
                </c:pt>
                <c:pt idx="99">
                  <c:v>18.053400395954867</c:v>
                </c:pt>
                <c:pt idx="100">
                  <c:v>16.48483665332661</c:v>
                </c:pt>
                <c:pt idx="101">
                  <c:v>15.468719105402286</c:v>
                </c:pt>
                <c:pt idx="102">
                  <c:v>17.27429472834659</c:v>
                </c:pt>
                <c:pt idx="103">
                  <c:v>14.094371818396013</c:v>
                </c:pt>
                <c:pt idx="104">
                  <c:v>13.222280062467476</c:v>
                </c:pt>
                <c:pt idx="105">
                  <c:v>13.160894771232734</c:v>
                </c:pt>
                <c:pt idx="106">
                  <c:v>12.26512960380326</c:v>
                </c:pt>
                <c:pt idx="107">
                  <c:v>11.993132766514066</c:v>
                </c:pt>
                <c:pt idx="108">
                  <c:v>11.144226943850668</c:v>
                </c:pt>
                <c:pt idx="109">
                  <c:v>9.094113734619242</c:v>
                </c:pt>
                <c:pt idx="110">
                  <c:v>7.916776229292665</c:v>
                </c:pt>
                <c:pt idx="111">
                  <c:v>6.50474938649711</c:v>
                </c:pt>
                <c:pt idx="112">
                  <c:v>5.96178885895138</c:v>
                </c:pt>
                <c:pt idx="113">
                  <c:v>2.4550343742865124</c:v>
                </c:pt>
                <c:pt idx="114">
                  <c:v>1.1605427961886647</c:v>
                </c:pt>
                <c:pt idx="115">
                  <c:v>1.5237415834397012</c:v>
                </c:pt>
                <c:pt idx="116">
                  <c:v>-0.9456352904628886</c:v>
                </c:pt>
                <c:pt idx="117">
                  <c:v>-3.836821445903041</c:v>
                </c:pt>
                <c:pt idx="118">
                  <c:v>-6.069933664602345</c:v>
                </c:pt>
                <c:pt idx="119">
                  <c:v>-9.315765141007844</c:v>
                </c:pt>
                <c:pt idx="120">
                  <c:v>-11.549615356614169</c:v>
                </c:pt>
                <c:pt idx="121">
                  <c:v>-13.23655828755723</c:v>
                </c:pt>
                <c:pt idx="122">
                  <c:v>-16.690728117785383</c:v>
                </c:pt>
                <c:pt idx="123">
                  <c:v>-17.68164049438556</c:v>
                </c:pt>
                <c:pt idx="124">
                  <c:v>-18.937628887929108</c:v>
                </c:pt>
                <c:pt idx="125">
                  <c:v>-18.426835533931296</c:v>
                </c:pt>
                <c:pt idx="126">
                  <c:v>-19.608025034942557</c:v>
                </c:pt>
                <c:pt idx="127">
                  <c:v>-21.594068010774237</c:v>
                </c:pt>
                <c:pt idx="128">
                  <c:v>-19.831522693629736</c:v>
                </c:pt>
                <c:pt idx="129">
                  <c:v>-17.713756427864183</c:v>
                </c:pt>
                <c:pt idx="130">
                  <c:v>-15.834598320444599</c:v>
                </c:pt>
                <c:pt idx="131">
                  <c:v>-12.817795188966556</c:v>
                </c:pt>
                <c:pt idx="132">
                  <c:v>-8.467600880712794</c:v>
                </c:pt>
                <c:pt idx="133">
                  <c:v>-3.6820507054921734</c:v>
                </c:pt>
                <c:pt idx="134">
                  <c:v>3.6727769937775605</c:v>
                </c:pt>
                <c:pt idx="135">
                  <c:v>5.847728632305021</c:v>
                </c:pt>
                <c:pt idx="136">
                  <c:v>7.43231074022934</c:v>
                </c:pt>
                <c:pt idx="137">
                  <c:v>9.566015829532788</c:v>
                </c:pt>
                <c:pt idx="138">
                  <c:v>12.065636323073477</c:v>
                </c:pt>
                <c:pt idx="139">
                  <c:v>13.58673008136472</c:v>
                </c:pt>
                <c:pt idx="140">
                  <c:v>13.480842806957156</c:v>
                </c:pt>
                <c:pt idx="141">
                  <c:v>11.174940806583066</c:v>
                </c:pt>
                <c:pt idx="142">
                  <c:v>10.459949840542478</c:v>
                </c:pt>
                <c:pt idx="143">
                  <c:v>10.525829832417713</c:v>
                </c:pt>
                <c:pt idx="144">
                  <c:v>2.4354420514665236</c:v>
                </c:pt>
                <c:pt idx="145">
                  <c:v>-3.424477646784169</c:v>
                </c:pt>
                <c:pt idx="146">
                  <c:v>-10.316956540137951</c:v>
                </c:pt>
                <c:pt idx="147">
                  <c:v>-14.298672211329816</c:v>
                </c:pt>
                <c:pt idx="148">
                  <c:v>-15.898295613299794</c:v>
                </c:pt>
                <c:pt idx="149">
                  <c:v>-18.345395989888146</c:v>
                </c:pt>
                <c:pt idx="150">
                  <c:v>-21.299073953306376</c:v>
                </c:pt>
                <c:pt idx="151">
                  <c:v>-21.0058966834616</c:v>
                </c:pt>
                <c:pt idx="152">
                  <c:v>-22.4026309802056</c:v>
                </c:pt>
                <c:pt idx="153">
                  <c:v>-23.202988618113253</c:v>
                </c:pt>
                <c:pt idx="154">
                  <c:v>-24.406976825670455</c:v>
                </c:pt>
                <c:pt idx="155">
                  <c:v>-26.198432257076433</c:v>
                </c:pt>
                <c:pt idx="156">
                  <c:v>-21.897495171768014</c:v>
                </c:pt>
                <c:pt idx="157">
                  <c:v>-19.69511550257596</c:v>
                </c:pt>
                <c:pt idx="158">
                  <c:v>-15.205492379559288</c:v>
                </c:pt>
                <c:pt idx="159">
                  <c:v>-11.627641905754388</c:v>
                </c:pt>
                <c:pt idx="160">
                  <c:v>-8.067275747508319</c:v>
                </c:pt>
                <c:pt idx="161">
                  <c:v>-3.8923806373359753</c:v>
                </c:pt>
                <c:pt idx="162">
                  <c:v>0.4692706243567102</c:v>
                </c:pt>
                <c:pt idx="163">
                  <c:v>2.7703549243453125</c:v>
                </c:pt>
                <c:pt idx="164">
                  <c:v>5.793972349575284</c:v>
                </c:pt>
                <c:pt idx="165">
                  <c:v>9.775324828834059</c:v>
                </c:pt>
                <c:pt idx="166">
                  <c:v>13.012644615840998</c:v>
                </c:pt>
                <c:pt idx="167">
                  <c:v>18.262854555573384</c:v>
                </c:pt>
                <c:pt idx="168">
                  <c:v>17.30374755299121</c:v>
                </c:pt>
                <c:pt idx="169">
                  <c:v>18.157959099204177</c:v>
                </c:pt>
                <c:pt idx="170">
                  <c:v>17.519453177893382</c:v>
                </c:pt>
                <c:pt idx="171">
                  <c:v>16.612311830928803</c:v>
                </c:pt>
                <c:pt idx="172">
                  <c:v>14.0630787716715</c:v>
                </c:pt>
                <c:pt idx="173">
                  <c:v>12.32393123168707</c:v>
                </c:pt>
                <c:pt idx="174">
                  <c:v>7.1164397833032496</c:v>
                </c:pt>
                <c:pt idx="175">
                  <c:v>3.3546748054118183</c:v>
                </c:pt>
                <c:pt idx="176">
                  <c:v>0.2578336930687328</c:v>
                </c:pt>
                <c:pt idx="177">
                  <c:v>-2.0417122221117836</c:v>
                </c:pt>
                <c:pt idx="178">
                  <c:v>-2.6544389667703</c:v>
                </c:pt>
                <c:pt idx="179">
                  <c:v>-7.119498460605868</c:v>
                </c:pt>
                <c:pt idx="180">
                  <c:v>-6.3415763712001905</c:v>
                </c:pt>
                <c:pt idx="181">
                  <c:v>-5.3690420272432675</c:v>
                </c:pt>
                <c:pt idx="182">
                  <c:v>-4.666450956097634</c:v>
                </c:pt>
                <c:pt idx="183">
                  <c:v>-3.6862645957433244</c:v>
                </c:pt>
                <c:pt idx="184">
                  <c:v>-2.423704783252674</c:v>
                </c:pt>
                <c:pt idx="185">
                  <c:v>-5.1700295430259615</c:v>
                </c:pt>
                <c:pt idx="186">
                  <c:v>1.8163250419432444</c:v>
                </c:pt>
                <c:pt idx="187">
                  <c:v>3.7835920616328735</c:v>
                </c:pt>
                <c:pt idx="188">
                  <c:v>6.927690658088707</c:v>
                </c:pt>
                <c:pt idx="189">
                  <c:v>10.970093094438852</c:v>
                </c:pt>
                <c:pt idx="190">
                  <c:v>11.428041761816104</c:v>
                </c:pt>
                <c:pt idx="191">
                  <c:v>14.83752404506734</c:v>
                </c:pt>
                <c:pt idx="192">
                  <c:v>16.049277462807467</c:v>
                </c:pt>
                <c:pt idx="193">
                  <c:v>15.791864720481215</c:v>
                </c:pt>
                <c:pt idx="194">
                  <c:v>13.93791390728478</c:v>
                </c:pt>
                <c:pt idx="195">
                  <c:v>14.790176520769052</c:v>
                </c:pt>
                <c:pt idx="196">
                  <c:v>13.879035334799852</c:v>
                </c:pt>
                <c:pt idx="197">
                  <c:v>18.279587710867318</c:v>
                </c:pt>
                <c:pt idx="198">
                  <c:v>15.283947079333231</c:v>
                </c:pt>
                <c:pt idx="199">
                  <c:v>15.982228721755519</c:v>
                </c:pt>
                <c:pt idx="200">
                  <c:v>15.058051172774697</c:v>
                </c:pt>
                <c:pt idx="201">
                  <c:v>12.766589709008613</c:v>
                </c:pt>
                <c:pt idx="202">
                  <c:v>12.827919990925224</c:v>
                </c:pt>
                <c:pt idx="203">
                  <c:v>12.936153029328608</c:v>
                </c:pt>
                <c:pt idx="204">
                  <c:v>11.672788715838948</c:v>
                </c:pt>
                <c:pt idx="205">
                  <c:v>11.745473567961895</c:v>
                </c:pt>
                <c:pt idx="206">
                  <c:v>13.289304474814188</c:v>
                </c:pt>
                <c:pt idx="207">
                  <c:v>13.108194050434832</c:v>
                </c:pt>
                <c:pt idx="208">
                  <c:v>13.970960360964</c:v>
                </c:pt>
                <c:pt idx="209">
                  <c:v>14.244784734578374</c:v>
                </c:pt>
                <c:pt idx="210">
                  <c:v>14.708400657358695</c:v>
                </c:pt>
                <c:pt idx="211">
                  <c:v>15.114781059412024</c:v>
                </c:pt>
                <c:pt idx="212">
                  <c:v>15.309770064071571</c:v>
                </c:pt>
                <c:pt idx="213">
                  <c:v>16.293007919132933</c:v>
                </c:pt>
                <c:pt idx="214">
                  <c:v>18.02370004959853</c:v>
                </c:pt>
                <c:pt idx="215">
                  <c:v>18.949180599238545</c:v>
                </c:pt>
                <c:pt idx="216">
                  <c:v>19.413324211066467</c:v>
                </c:pt>
                <c:pt idx="217">
                  <c:v>20.147982470969154</c:v>
                </c:pt>
                <c:pt idx="218">
                  <c:v>21.7863372838746</c:v>
                </c:pt>
                <c:pt idx="219">
                  <c:v>21.484392274791986</c:v>
                </c:pt>
                <c:pt idx="220">
                  <c:v>22.99879292768199</c:v>
                </c:pt>
                <c:pt idx="221">
                  <c:v>23.433217445689166</c:v>
                </c:pt>
                <c:pt idx="222">
                  <c:v>23.849196077605143</c:v>
                </c:pt>
                <c:pt idx="223">
                  <c:v>24.226874698637403</c:v>
                </c:pt>
                <c:pt idx="224">
                  <c:v>25.346615333742747</c:v>
                </c:pt>
                <c:pt idx="225">
                  <c:v>24.550720764166897</c:v>
                </c:pt>
                <c:pt idx="226">
                  <c:v>23.182595164945</c:v>
                </c:pt>
                <c:pt idx="227">
                  <c:v>21.38574840099531</c:v>
                </c:pt>
                <c:pt idx="228">
                  <c:v>20.57415477167679</c:v>
                </c:pt>
                <c:pt idx="229">
                  <c:v>19.006439742410308</c:v>
                </c:pt>
                <c:pt idx="230">
                  <c:v>15.422408754127204</c:v>
                </c:pt>
                <c:pt idx="231">
                  <c:v>14.024358534327632</c:v>
                </c:pt>
                <c:pt idx="232">
                  <c:v>11.298458284180114</c:v>
                </c:pt>
                <c:pt idx="233">
                  <c:v>8.443364827675282</c:v>
                </c:pt>
                <c:pt idx="234">
                  <c:v>5.2867183171156</c:v>
                </c:pt>
                <c:pt idx="235">
                  <c:v>3.536909696432417</c:v>
                </c:pt>
                <c:pt idx="236">
                  <c:v>1.0425057825388535</c:v>
                </c:pt>
                <c:pt idx="237">
                  <c:v>-1.7871554326073067</c:v>
                </c:pt>
                <c:pt idx="238">
                  <c:v>-4.306835522403205</c:v>
                </c:pt>
                <c:pt idx="239">
                  <c:v>-7.300250847239994</c:v>
                </c:pt>
                <c:pt idx="240">
                  <c:v>-7.031731889520941</c:v>
                </c:pt>
                <c:pt idx="241">
                  <c:v>-7.283822619957064</c:v>
                </c:pt>
                <c:pt idx="242">
                  <c:v>-6.081136568941446</c:v>
                </c:pt>
                <c:pt idx="243">
                  <c:v>-5.638459924656345</c:v>
                </c:pt>
                <c:pt idx="244">
                  <c:v>-4.560863288317094</c:v>
                </c:pt>
                <c:pt idx="245">
                  <c:v>-3.876263725189304</c:v>
                </c:pt>
                <c:pt idx="246">
                  <c:v>-2.6373494476477077</c:v>
                </c:pt>
                <c:pt idx="247">
                  <c:v>-1.6740255292364452</c:v>
                </c:pt>
                <c:pt idx="248">
                  <c:v>-1.045736397967275</c:v>
                </c:pt>
                <c:pt idx="249">
                  <c:v>2.383010658712223</c:v>
                </c:pt>
                <c:pt idx="250">
                  <c:v>4.660137111032952</c:v>
                </c:pt>
                <c:pt idx="251">
                  <c:v>8.716150033145013</c:v>
                </c:pt>
                <c:pt idx="252">
                  <c:v>7.808330261702906</c:v>
                </c:pt>
                <c:pt idx="253">
                  <c:v>6.631877348033768</c:v>
                </c:pt>
                <c:pt idx="254">
                  <c:v>2.9680797835390678</c:v>
                </c:pt>
                <c:pt idx="255">
                  <c:v>1.6756968375874237</c:v>
                </c:pt>
                <c:pt idx="256">
                  <c:v>1.0311104302995204</c:v>
                </c:pt>
                <c:pt idx="257">
                  <c:v>-0.8816198931572075</c:v>
                </c:pt>
                <c:pt idx="258">
                  <c:v>-1.62442035788456</c:v>
                </c:pt>
                <c:pt idx="259">
                  <c:v>-2.5949757353529463</c:v>
                </c:pt>
                <c:pt idx="260">
                  <c:v>-2.179064957337445</c:v>
                </c:pt>
                <c:pt idx="261">
                  <c:v>-3.1695809305540905</c:v>
                </c:pt>
                <c:pt idx="262">
                  <c:v>-4.296130582484054</c:v>
                </c:pt>
                <c:pt idx="263">
                  <c:v>-4.837983081620493</c:v>
                </c:pt>
                <c:pt idx="264">
                  <c:v>-4.654841518396452</c:v>
                </c:pt>
                <c:pt idx="265">
                  <c:v>-4.105953563675172</c:v>
                </c:pt>
                <c:pt idx="266">
                  <c:v>-0.32646591214670195</c:v>
                </c:pt>
                <c:pt idx="267">
                  <c:v>1.993192816329639</c:v>
                </c:pt>
                <c:pt idx="268">
                  <c:v>0.5657293122645797</c:v>
                </c:pt>
                <c:pt idx="269">
                  <c:v>3.250140631085017</c:v>
                </c:pt>
                <c:pt idx="270">
                  <c:v>4.6187584345479</c:v>
                </c:pt>
                <c:pt idx="271">
                  <c:v>5.552924575714229</c:v>
                </c:pt>
                <c:pt idx="272">
                  <c:v>6.345666644189933</c:v>
                </c:pt>
                <c:pt idx="273">
                  <c:v>6.952476319609815</c:v>
                </c:pt>
                <c:pt idx="274">
                  <c:v>8.813471278299644</c:v>
                </c:pt>
                <c:pt idx="275">
                  <c:v>10.272606859880739</c:v>
                </c:pt>
                <c:pt idx="276">
                  <c:v>11.453870869033054</c:v>
                </c:pt>
                <c:pt idx="277">
                  <c:v>14.308188921238056</c:v>
                </c:pt>
                <c:pt idx="278">
                  <c:v>15.413560525381612</c:v>
                </c:pt>
                <c:pt idx="279">
                  <c:v>14.235245317138876</c:v>
                </c:pt>
                <c:pt idx="280">
                  <c:v>17.16521632610754</c:v>
                </c:pt>
                <c:pt idx="281">
                  <c:v>17.684667358941283</c:v>
                </c:pt>
                <c:pt idx="282">
                  <c:v>17.32031714294928</c:v>
                </c:pt>
                <c:pt idx="283">
                  <c:v>17.258397542428384</c:v>
                </c:pt>
                <c:pt idx="284">
                  <c:v>16.762908916334894</c:v>
                </c:pt>
                <c:pt idx="285">
                  <c:v>15.377103230777493</c:v>
                </c:pt>
                <c:pt idx="286">
                  <c:v>14.809510548858924</c:v>
                </c:pt>
                <c:pt idx="287">
                  <c:v>13.257332662654164</c:v>
                </c:pt>
                <c:pt idx="288">
                  <c:v>12.461176793589217</c:v>
                </c:pt>
                <c:pt idx="289">
                  <c:v>9.814954682779458</c:v>
                </c:pt>
                <c:pt idx="290">
                  <c:v>7.685777559055111</c:v>
                </c:pt>
                <c:pt idx="291">
                  <c:v>7.435679839413808</c:v>
                </c:pt>
                <c:pt idx="292">
                  <c:v>6.20631971755094</c:v>
                </c:pt>
                <c:pt idx="293">
                  <c:v>4.496120350256618</c:v>
                </c:pt>
                <c:pt idx="294">
                  <c:v>3.408086892668223</c:v>
                </c:pt>
                <c:pt idx="295">
                  <c:v>3.4475488435289066</c:v>
                </c:pt>
                <c:pt idx="296">
                  <c:v>3.144188139281397</c:v>
                </c:pt>
                <c:pt idx="297">
                  <c:v>2.7877648959053403</c:v>
                </c:pt>
              </c:numCache>
            </c:numRef>
          </c:val>
          <c:smooth val="1"/>
        </c:ser>
        <c:axId val="33143859"/>
        <c:axId val="29859276"/>
      </c:lineChart>
      <c:catAx>
        <c:axId val="33143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crossAx val="29859276"/>
        <c:crosses val="autoZero"/>
        <c:auto val="1"/>
        <c:lblOffset val="100"/>
        <c:tickLblSkip val="12"/>
        <c:tickMarkSkip val="12"/>
        <c:noMultiLvlLbl val="0"/>
      </c:catAx>
      <c:valAx>
        <c:axId val="298592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1438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Verdana"/>
                <a:ea typeface="Verdana"/>
                <a:cs typeface="Verdana"/>
              </a:rPr>
              <a:t>SERIE DE VALORES ESTACIONALES (MATRICULACI?N EN ANDALUC?A)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VEHÍCULOS!$A$245:$B$280</c:f>
              <c:multiLvlStrCache>
                <c:ptCount val="36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  <c:pt idx="24">
                    <c:v>Enero</c:v>
                  </c:pt>
                  <c:pt idx="25">
                    <c:v>Febrero</c:v>
                  </c:pt>
                  <c:pt idx="26">
                    <c:v>Marzo</c:v>
                  </c:pt>
                  <c:pt idx="27">
                    <c:v>Abril</c:v>
                  </c:pt>
                  <c:pt idx="28">
                    <c:v>Mayo</c:v>
                  </c:pt>
                  <c:pt idx="29">
                    <c:v>Junio</c:v>
                  </c:pt>
                  <c:pt idx="30">
                    <c:v>Julio</c:v>
                  </c:pt>
                  <c:pt idx="31">
                    <c:v>Agosto</c:v>
                  </c:pt>
                  <c:pt idx="32">
                    <c:v>Septiembre</c:v>
                  </c:pt>
                  <c:pt idx="33">
                    <c:v>Octubre</c:v>
                  </c:pt>
                  <c:pt idx="34">
                    <c:v>Noviembre</c:v>
                  </c:pt>
                  <c:pt idx="35">
                    <c:v>Diciembre</c:v>
                  </c:pt>
                </c:lvl>
                <c:lvl>
                  <c:pt idx="0">
                    <c:v>1999</c:v>
                  </c:pt>
                  <c:pt idx="12">
                    <c:v>2000</c:v>
                  </c:pt>
                  <c:pt idx="24">
                    <c:v>2001</c:v>
                  </c:pt>
                </c:lvl>
              </c:multiLvlStrCache>
            </c:multiLvlStrRef>
          </c:cat>
          <c:val>
            <c:numRef>
              <c:f>VEHÍCULOS!$I$245:$I$280</c:f>
              <c:numCache>
                <c:ptCount val="36"/>
                <c:pt idx="0">
                  <c:v>0.7266223671358014</c:v>
                </c:pt>
                <c:pt idx="1">
                  <c:v>0.9122401529847153</c:v>
                </c:pt>
                <c:pt idx="2">
                  <c:v>1.1846960254240786</c:v>
                </c:pt>
                <c:pt idx="3">
                  <c:v>0.9649043157648548</c:v>
                </c:pt>
                <c:pt idx="4">
                  <c:v>0.9943456188864583</c:v>
                </c:pt>
                <c:pt idx="5">
                  <c:v>1.1839255988003357</c:v>
                </c:pt>
                <c:pt idx="6">
                  <c:v>1.3484667134425687</c:v>
                </c:pt>
                <c:pt idx="7">
                  <c:v>0.7981069517245174</c:v>
                </c:pt>
                <c:pt idx="8">
                  <c:v>0.8362981000729154</c:v>
                </c:pt>
                <c:pt idx="9">
                  <c:v>0.9984178738976708</c:v>
                </c:pt>
                <c:pt idx="10">
                  <c:v>1.0096991208881918</c:v>
                </c:pt>
                <c:pt idx="11">
                  <c:v>1.0422771609778916</c:v>
                </c:pt>
                <c:pt idx="12">
                  <c:v>0.8315738441293743</c:v>
                </c:pt>
                <c:pt idx="13">
                  <c:v>1.046234825023993</c:v>
                </c:pt>
                <c:pt idx="14">
                  <c:v>1.234894282237239</c:v>
                </c:pt>
                <c:pt idx="15">
                  <c:v>1.045403726093538</c:v>
                </c:pt>
                <c:pt idx="16">
                  <c:v>1.0502122270483125</c:v>
                </c:pt>
                <c:pt idx="17">
                  <c:v>1.2426709936579234</c:v>
                </c:pt>
                <c:pt idx="18">
                  <c:v>1.354691256641371</c:v>
                </c:pt>
                <c:pt idx="19">
                  <c:v>0.8281307199889186</c:v>
                </c:pt>
                <c:pt idx="20">
                  <c:v>0.8085998951232302</c:v>
                </c:pt>
                <c:pt idx="21">
                  <c:v>0.8420813091786961</c:v>
                </c:pt>
                <c:pt idx="22">
                  <c:v>0.9133183603605386</c:v>
                </c:pt>
                <c:pt idx="23">
                  <c:v>0.8021885605168644</c:v>
                </c:pt>
                <c:pt idx="24">
                  <c:v>0.8376918561528205</c:v>
                </c:pt>
                <c:pt idx="25">
                  <c:v>0.9852339587096891</c:v>
                </c:pt>
                <c:pt idx="26">
                  <c:v>1.2430777071454897</c:v>
                </c:pt>
                <c:pt idx="27">
                  <c:v>1.0184882667989315</c:v>
                </c:pt>
                <c:pt idx="28">
                  <c:v>1.075331837769213</c:v>
                </c:pt>
                <c:pt idx="29">
                  <c:v>1.1943702476781595</c:v>
                </c:pt>
                <c:pt idx="30">
                  <c:v>1.3042350553555908</c:v>
                </c:pt>
                <c:pt idx="31">
                  <c:v>0.8459917819813342</c:v>
                </c:pt>
                <c:pt idx="32">
                  <c:v>0.7327414782422722</c:v>
                </c:pt>
                <c:pt idx="33">
                  <c:v>0.9548737037053889</c:v>
                </c:pt>
                <c:pt idx="34">
                  <c:v>0.9325403506536646</c:v>
                </c:pt>
                <c:pt idx="35">
                  <c:v>0.8754237558074454</c:v>
                </c:pt>
              </c:numCache>
            </c:numRef>
          </c:val>
          <c:smooth val="0"/>
        </c:ser>
        <c:axId val="298029"/>
        <c:axId val="2682262"/>
      </c:lineChart>
      <c:catAx>
        <c:axId val="2980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Verdana"/>
                <a:ea typeface="Verdana"/>
                <a:cs typeface="Verdana"/>
              </a:defRPr>
            </a:pPr>
          </a:p>
        </c:txPr>
        <c:crossAx val="2682262"/>
        <c:crosses val="autoZero"/>
        <c:auto val="1"/>
        <c:lblOffset val="100"/>
        <c:tickLblSkip val="12"/>
        <c:noMultiLvlLbl val="0"/>
      </c:catAx>
      <c:valAx>
        <c:axId val="2682262"/>
        <c:scaling>
          <c:orientation val="minMax"/>
          <c:max val="1.6"/>
          <c:min val="0.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80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Verdana"/>
                <a:ea typeface="Verdana"/>
                <a:cs typeface="Verdana"/>
              </a:rPr>
              <a:t>SERIE DE VALORES ESTACIONALES (MATRICULACI?N EN ANDALUC?A)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VEHÍCULOS!$A$5:$A$326</c:f>
              <c:numCache>
                <c:ptCount val="322"/>
                <c:pt idx="0">
                  <c:v>1979</c:v>
                </c:pt>
                <c:pt idx="12">
                  <c:v>1980</c:v>
                </c:pt>
                <c:pt idx="24">
                  <c:v>1981</c:v>
                </c:pt>
                <c:pt idx="36">
                  <c:v>1982</c:v>
                </c:pt>
                <c:pt idx="48">
                  <c:v>1983</c:v>
                </c:pt>
                <c:pt idx="60">
                  <c:v>1984</c:v>
                </c:pt>
                <c:pt idx="72">
                  <c:v>1985</c:v>
                </c:pt>
                <c:pt idx="84">
                  <c:v>1986</c:v>
                </c:pt>
                <c:pt idx="96">
                  <c:v>1987</c:v>
                </c:pt>
                <c:pt idx="108">
                  <c:v>1988</c:v>
                </c:pt>
                <c:pt idx="120">
                  <c:v>1989</c:v>
                </c:pt>
                <c:pt idx="132">
                  <c:v>1990</c:v>
                </c:pt>
                <c:pt idx="144">
                  <c:v>1991</c:v>
                </c:pt>
                <c:pt idx="156">
                  <c:v>1992</c:v>
                </c:pt>
                <c:pt idx="168">
                  <c:v>1993</c:v>
                </c:pt>
                <c:pt idx="180">
                  <c:v>1994</c:v>
                </c:pt>
                <c:pt idx="192">
                  <c:v>1995</c:v>
                </c:pt>
                <c:pt idx="204">
                  <c:v>1996</c:v>
                </c:pt>
                <c:pt idx="216">
                  <c:v>1997</c:v>
                </c:pt>
                <c:pt idx="228">
                  <c:v>1998</c:v>
                </c:pt>
                <c:pt idx="240">
                  <c:v>1999</c:v>
                </c:pt>
                <c:pt idx="252">
                  <c:v>2000</c:v>
                </c:pt>
                <c:pt idx="264">
                  <c:v>2001</c:v>
                </c:pt>
                <c:pt idx="276">
                  <c:v>2002</c:v>
                </c:pt>
                <c:pt idx="288">
                  <c:v>2003</c:v>
                </c:pt>
                <c:pt idx="300">
                  <c:v>2004</c:v>
                </c:pt>
                <c:pt idx="312">
                  <c:v>2005</c:v>
                </c:pt>
              </c:numCache>
            </c:numRef>
          </c:cat>
          <c:val>
            <c:numRef>
              <c:f>VEHÍCULOS!$I$5:$I$326</c:f>
              <c:numCache>
                <c:ptCount val="322"/>
                <c:pt idx="0">
                  <c:v>1.1031741525183125</c:v>
                </c:pt>
                <c:pt idx="1">
                  <c:v>0.7851342910680825</c:v>
                </c:pt>
                <c:pt idx="2">
                  <c:v>1.054624950315144</c:v>
                </c:pt>
                <c:pt idx="3">
                  <c:v>1.010164101981716</c:v>
                </c:pt>
                <c:pt idx="4">
                  <c:v>1.2319572994151384</c:v>
                </c:pt>
                <c:pt idx="5">
                  <c:v>1.0517290329907445</c:v>
                </c:pt>
                <c:pt idx="6">
                  <c:v>0.9643404690250412</c:v>
                </c:pt>
                <c:pt idx="7">
                  <c:v>0.9229458860939186</c:v>
                </c:pt>
                <c:pt idx="8">
                  <c:v>0.8965419340185112</c:v>
                </c:pt>
                <c:pt idx="9">
                  <c:v>0.8749077281244677</c:v>
                </c:pt>
                <c:pt idx="10">
                  <c:v>1.2377491340639373</c:v>
                </c:pt>
                <c:pt idx="11">
                  <c:v>0.8667310203849867</c:v>
                </c:pt>
                <c:pt idx="12">
                  <c:v>0.78357224518512</c:v>
                </c:pt>
                <c:pt idx="13">
                  <c:v>0.991821299797731</c:v>
                </c:pt>
                <c:pt idx="14">
                  <c:v>1.079764312725354</c:v>
                </c:pt>
                <c:pt idx="15">
                  <c:v>0.9181250549643831</c:v>
                </c:pt>
                <c:pt idx="16">
                  <c:v>1.1200422126462053</c:v>
                </c:pt>
                <c:pt idx="17">
                  <c:v>0.9580511828335239</c:v>
                </c:pt>
                <c:pt idx="18">
                  <c:v>1.0187318617535837</c:v>
                </c:pt>
                <c:pt idx="19">
                  <c:v>0.793597748658869</c:v>
                </c:pt>
                <c:pt idx="20">
                  <c:v>0.9833787705566793</c:v>
                </c:pt>
                <c:pt idx="21">
                  <c:v>1.2727112830885585</c:v>
                </c:pt>
                <c:pt idx="22">
                  <c:v>1.0456424237094364</c:v>
                </c:pt>
                <c:pt idx="23">
                  <c:v>1.0345616040805559</c:v>
                </c:pt>
                <c:pt idx="24">
                  <c:v>1.0287566081277926</c:v>
                </c:pt>
                <c:pt idx="25">
                  <c:v>1.0099019623889098</c:v>
                </c:pt>
                <c:pt idx="26">
                  <c:v>1.0112767803073701</c:v>
                </c:pt>
                <c:pt idx="27">
                  <c:v>1.0776608455130199</c:v>
                </c:pt>
                <c:pt idx="28">
                  <c:v>1.0933730502954222</c:v>
                </c:pt>
                <c:pt idx="29">
                  <c:v>1.0285602055680125</c:v>
                </c:pt>
                <c:pt idx="30">
                  <c:v>1.0947478682138825</c:v>
                </c:pt>
                <c:pt idx="31">
                  <c:v>0.7679340087399139</c:v>
                </c:pt>
                <c:pt idx="32">
                  <c:v>0.8372641123422643</c:v>
                </c:pt>
                <c:pt idx="33">
                  <c:v>0.9541236354113816</c:v>
                </c:pt>
                <c:pt idx="34">
                  <c:v>0.9541236354113816</c:v>
                </c:pt>
                <c:pt idx="35">
                  <c:v>1.1422772876806495</c:v>
                </c:pt>
                <c:pt idx="36">
                  <c:v>0.9621793671597079</c:v>
                </c:pt>
                <c:pt idx="37">
                  <c:v>0.9782812207451788</c:v>
                </c:pt>
                <c:pt idx="38">
                  <c:v>1.2527616551207639</c:v>
                </c:pt>
                <c:pt idx="39">
                  <c:v>1.0278973974911065</c:v>
                </c:pt>
                <c:pt idx="40">
                  <c:v>0.9286650439992511</c:v>
                </c:pt>
                <c:pt idx="41">
                  <c:v>0.9241715034637709</c:v>
                </c:pt>
                <c:pt idx="42">
                  <c:v>1.1462272982587531</c:v>
                </c:pt>
                <c:pt idx="43">
                  <c:v>0.7661486612993821</c:v>
                </c:pt>
                <c:pt idx="44">
                  <c:v>0.7595955813518068</c:v>
                </c:pt>
                <c:pt idx="45">
                  <c:v>1.0490544841789926</c:v>
                </c:pt>
                <c:pt idx="46">
                  <c:v>1.1160831304999064</c:v>
                </c:pt>
                <c:pt idx="47">
                  <c:v>1.08893465643138</c:v>
                </c:pt>
                <c:pt idx="48">
                  <c:v>1.0579805338269541</c:v>
                </c:pt>
                <c:pt idx="49">
                  <c:v>0.8835015226607751</c:v>
                </c:pt>
                <c:pt idx="50">
                  <c:v>1.2063056069743836</c:v>
                </c:pt>
                <c:pt idx="51">
                  <c:v>0.9825640413208336</c:v>
                </c:pt>
                <c:pt idx="52">
                  <c:v>1.1303517047829463</c:v>
                </c:pt>
                <c:pt idx="53">
                  <c:v>0.9768316713441214</c:v>
                </c:pt>
                <c:pt idx="54">
                  <c:v>1.0821639696662089</c:v>
                </c:pt>
                <c:pt idx="55">
                  <c:v>0.933480623395235</c:v>
                </c:pt>
                <c:pt idx="56">
                  <c:v>0.7783483609004598</c:v>
                </c:pt>
                <c:pt idx="57">
                  <c:v>0.9565892398638562</c:v>
                </c:pt>
                <c:pt idx="58">
                  <c:v>0.9655460679524691</c:v>
                </c:pt>
                <c:pt idx="59">
                  <c:v>1.0463366573117574</c:v>
                </c:pt>
                <c:pt idx="60">
                  <c:v>1.0990301741242203</c:v>
                </c:pt>
                <c:pt idx="61">
                  <c:v>0.910652211869653</c:v>
                </c:pt>
                <c:pt idx="62">
                  <c:v>1.0935064522785354</c:v>
                </c:pt>
                <c:pt idx="63">
                  <c:v>1.1068395739750163</c:v>
                </c:pt>
                <c:pt idx="64">
                  <c:v>1.0493166775130554</c:v>
                </c:pt>
                <c:pt idx="65">
                  <c:v>0.8777003539626356</c:v>
                </c:pt>
                <c:pt idx="66">
                  <c:v>1.2620752051554738</c:v>
                </c:pt>
                <c:pt idx="67">
                  <c:v>0.9723655180076507</c:v>
                </c:pt>
                <c:pt idx="68">
                  <c:v>0.7457024491674735</c:v>
                </c:pt>
                <c:pt idx="69">
                  <c:v>1.0043650100792052</c:v>
                </c:pt>
                <c:pt idx="70">
                  <c:v>0.9698893668354471</c:v>
                </c:pt>
                <c:pt idx="71">
                  <c:v>0.9085570070316344</c:v>
                </c:pt>
                <c:pt idx="72">
                  <c:v>1.0121329740446505</c:v>
                </c:pt>
                <c:pt idx="73">
                  <c:v>0.7450679251078565</c:v>
                </c:pt>
                <c:pt idx="74">
                  <c:v>1.1862111332951706</c:v>
                </c:pt>
                <c:pt idx="75">
                  <c:v>0.9932005082166344</c:v>
                </c:pt>
                <c:pt idx="76">
                  <c:v>0.8524635940968683</c:v>
                </c:pt>
                <c:pt idx="77">
                  <c:v>0.7918126858690644</c:v>
                </c:pt>
                <c:pt idx="78">
                  <c:v>1.3071778618600172</c:v>
                </c:pt>
                <c:pt idx="79">
                  <c:v>0.7624924954274466</c:v>
                </c:pt>
                <c:pt idx="80">
                  <c:v>0.7217793166999428</c:v>
                </c:pt>
                <c:pt idx="81">
                  <c:v>1.1667760356310124</c:v>
                </c:pt>
                <c:pt idx="82">
                  <c:v>1.0288873685827178</c:v>
                </c:pt>
                <c:pt idx="83">
                  <c:v>1.4319981011686191</c:v>
                </c:pt>
                <c:pt idx="84">
                  <c:v>0.4998785691982098</c:v>
                </c:pt>
                <c:pt idx="85">
                  <c:v>0.7001353086077091</c:v>
                </c:pt>
                <c:pt idx="86">
                  <c:v>0.9831037712937585</c:v>
                </c:pt>
                <c:pt idx="87">
                  <c:v>0.8985879332477535</c:v>
                </c:pt>
                <c:pt idx="88">
                  <c:v>0.9565971619886896</c:v>
                </c:pt>
                <c:pt idx="89">
                  <c:v>1.0999548971307636</c:v>
                </c:pt>
                <c:pt idx="90">
                  <c:v>1.3841723623495126</c:v>
                </c:pt>
                <c:pt idx="91">
                  <c:v>0.8394684800333068</c:v>
                </c:pt>
                <c:pt idx="92">
                  <c:v>0.8250355618776671</c:v>
                </c:pt>
                <c:pt idx="93">
                  <c:v>1.2477535301668805</c:v>
                </c:pt>
                <c:pt idx="94">
                  <c:v>1.2115324567185928</c:v>
                </c:pt>
                <c:pt idx="95">
                  <c:v>1.353779967387156</c:v>
                </c:pt>
                <c:pt idx="96">
                  <c:v>0.7700009627418889</c:v>
                </c:pt>
                <c:pt idx="97">
                  <c:v>0.8888995860209877</c:v>
                </c:pt>
                <c:pt idx="98">
                  <c:v>1.1155290266679503</c:v>
                </c:pt>
                <c:pt idx="99">
                  <c:v>1.1449889284682777</c:v>
                </c:pt>
                <c:pt idx="100">
                  <c:v>1.0040435159333783</c:v>
                </c:pt>
                <c:pt idx="101">
                  <c:v>0.939539809377106</c:v>
                </c:pt>
                <c:pt idx="102">
                  <c:v>1.3239626456147107</c:v>
                </c:pt>
                <c:pt idx="103">
                  <c:v>0.8299797824203331</c:v>
                </c:pt>
                <c:pt idx="104">
                  <c:v>0.7287956098969867</c:v>
                </c:pt>
                <c:pt idx="105">
                  <c:v>1.0353326273226149</c:v>
                </c:pt>
                <c:pt idx="106">
                  <c:v>1.060556464811784</c:v>
                </c:pt>
                <c:pt idx="107">
                  <c:v>1.158371040723982</c:v>
                </c:pt>
                <c:pt idx="108">
                  <c:v>0.9226618705035972</c:v>
                </c:pt>
                <c:pt idx="109">
                  <c:v>0.9351700457815566</c:v>
                </c:pt>
                <c:pt idx="110">
                  <c:v>1.1348103335513406</c:v>
                </c:pt>
                <c:pt idx="111">
                  <c:v>0.8407455853499018</c:v>
                </c:pt>
                <c:pt idx="112">
                  <c:v>1.04553629823414</c:v>
                </c:pt>
                <c:pt idx="113">
                  <c:v>1.073332243296272</c:v>
                </c:pt>
                <c:pt idx="114">
                  <c:v>1.1031720078482667</c:v>
                </c:pt>
                <c:pt idx="115">
                  <c:v>1.0128351863963374</c:v>
                </c:pt>
                <c:pt idx="116">
                  <c:v>0.7898136036625245</c:v>
                </c:pt>
                <c:pt idx="117">
                  <c:v>1.0184761281883583</c:v>
                </c:pt>
                <c:pt idx="118">
                  <c:v>1.0396500981033354</c:v>
                </c:pt>
                <c:pt idx="119">
                  <c:v>1.0837965990843688</c:v>
                </c:pt>
                <c:pt idx="120">
                  <c:v>0.9345937659683189</c:v>
                </c:pt>
                <c:pt idx="121">
                  <c:v>0.9845974158697716</c:v>
                </c:pt>
                <c:pt idx="122">
                  <c:v>1.1424921527118768</c:v>
                </c:pt>
                <c:pt idx="123">
                  <c:v>0.9201401562157822</c:v>
                </c:pt>
                <c:pt idx="124">
                  <c:v>0.9844514198116651</c:v>
                </c:pt>
                <c:pt idx="125">
                  <c:v>1.1436601211767283</c:v>
                </c:pt>
                <c:pt idx="126">
                  <c:v>1.142930140886196</c:v>
                </c:pt>
                <c:pt idx="127">
                  <c:v>0.901817650923425</c:v>
                </c:pt>
                <c:pt idx="128">
                  <c:v>0.7888896999781005</c:v>
                </c:pt>
                <c:pt idx="129">
                  <c:v>1.0437988174319293</c:v>
                </c:pt>
                <c:pt idx="130">
                  <c:v>0.9736477115117892</c:v>
                </c:pt>
                <c:pt idx="131">
                  <c:v>1.0389809475144172</c:v>
                </c:pt>
                <c:pt idx="132">
                  <c:v>1.0660209023706346</c:v>
                </c:pt>
                <c:pt idx="133">
                  <c:v>1.0209426191019224</c:v>
                </c:pt>
                <c:pt idx="134">
                  <c:v>1.271127091243275</c:v>
                </c:pt>
                <c:pt idx="135">
                  <c:v>1.0407448649663924</c:v>
                </c:pt>
                <c:pt idx="136">
                  <c:v>1.077531963991038</c:v>
                </c:pt>
                <c:pt idx="137">
                  <c:v>1.0325341776567343</c:v>
                </c:pt>
                <c:pt idx="138">
                  <c:v>1.2721735513905845</c:v>
                </c:pt>
                <c:pt idx="139">
                  <c:v>1.03832995693414</c:v>
                </c:pt>
                <c:pt idx="140">
                  <c:v>0.6436534875296832</c:v>
                </c:pt>
                <c:pt idx="141">
                  <c:v>0.9189530032064612</c:v>
                </c:pt>
                <c:pt idx="142">
                  <c:v>0.8279914673249527</c:v>
                </c:pt>
                <c:pt idx="143">
                  <c:v>0.789996914284181</c:v>
                </c:pt>
                <c:pt idx="144">
                  <c:v>0.919625132727021</c:v>
                </c:pt>
                <c:pt idx="145">
                  <c:v>0.8498222612067772</c:v>
                </c:pt>
                <c:pt idx="146">
                  <c:v>0.9456627117861595</c:v>
                </c:pt>
                <c:pt idx="147">
                  <c:v>1.068187064309127</c:v>
                </c:pt>
                <c:pt idx="148">
                  <c:v>1.0377175568994967</c:v>
                </c:pt>
                <c:pt idx="149">
                  <c:v>1.0479663912100088</c:v>
                </c:pt>
                <c:pt idx="150">
                  <c:v>1.2939384146622963</c:v>
                </c:pt>
                <c:pt idx="151">
                  <c:v>0.9339365680254836</c:v>
                </c:pt>
                <c:pt idx="152">
                  <c:v>0.7942384931443608</c:v>
                </c:pt>
                <c:pt idx="153">
                  <c:v>1.146761460689719</c:v>
                </c:pt>
                <c:pt idx="154">
                  <c:v>0.9841650893310558</c:v>
                </c:pt>
                <c:pt idx="155">
                  <c:v>0.9779788560084945</c:v>
                </c:pt>
                <c:pt idx="156">
                  <c:v>1.122760118624953</c:v>
                </c:pt>
                <c:pt idx="157">
                  <c:v>1.0718015120504574</c:v>
                </c:pt>
                <c:pt idx="158">
                  <c:v>1.24940478676747</c:v>
                </c:pt>
                <c:pt idx="159">
                  <c:v>1.094691115659329</c:v>
                </c:pt>
                <c:pt idx="160">
                  <c:v>0.9254417108725617</c:v>
                </c:pt>
                <c:pt idx="161">
                  <c:v>1.0504991437283322</c:v>
                </c:pt>
                <c:pt idx="162">
                  <c:v>1.2783091767261183</c:v>
                </c:pt>
                <c:pt idx="163">
                  <c:v>0.7460005847708951</c:v>
                </c:pt>
                <c:pt idx="164">
                  <c:v>0.7647967921139468</c:v>
                </c:pt>
                <c:pt idx="165">
                  <c:v>0.8845912869136627</c:v>
                </c:pt>
                <c:pt idx="166">
                  <c:v>0.8479177979198864</c:v>
                </c:pt>
                <c:pt idx="167">
                  <c:v>0.9637859738523871</c:v>
                </c:pt>
                <c:pt idx="168">
                  <c:v>0.7346268853819815</c:v>
                </c:pt>
                <c:pt idx="169">
                  <c:v>0.9635044758661674</c:v>
                </c:pt>
                <c:pt idx="170">
                  <c:v>1.1020535217379002</c:v>
                </c:pt>
                <c:pt idx="171">
                  <c:v>0.9931612160772736</c:v>
                </c:pt>
                <c:pt idx="172">
                  <c:v>0.9791252016262157</c:v>
                </c:pt>
                <c:pt idx="173">
                  <c:v>1.14008659315367</c:v>
                </c:pt>
                <c:pt idx="174">
                  <c:v>1.3640968560459568</c:v>
                </c:pt>
                <c:pt idx="175">
                  <c:v>0.9532038523577298</c:v>
                </c:pt>
                <c:pt idx="176">
                  <c:v>0.856423268844387</c:v>
                </c:pt>
                <c:pt idx="177">
                  <c:v>0.9080395800515032</c:v>
                </c:pt>
                <c:pt idx="178">
                  <c:v>0.910190259685133</c:v>
                </c:pt>
                <c:pt idx="179">
                  <c:v>1.0954882891720827</c:v>
                </c:pt>
                <c:pt idx="180">
                  <c:v>0.6929666438017451</c:v>
                </c:pt>
                <c:pt idx="181">
                  <c:v>0.7709732480418587</c:v>
                </c:pt>
                <c:pt idx="182">
                  <c:v>1.0770654202625742</c:v>
                </c:pt>
                <c:pt idx="183">
                  <c:v>0.9089922950532008</c:v>
                </c:pt>
                <c:pt idx="184">
                  <c:v>1.0328457255890375</c:v>
                </c:pt>
                <c:pt idx="185">
                  <c:v>1.2148930400242475</c:v>
                </c:pt>
                <c:pt idx="186">
                  <c:v>1.3330036530700144</c:v>
                </c:pt>
                <c:pt idx="187">
                  <c:v>1.0084387512562412</c:v>
                </c:pt>
                <c:pt idx="188">
                  <c:v>0.893582401454847</c:v>
                </c:pt>
                <c:pt idx="189">
                  <c:v>0.9269864565220859</c:v>
                </c:pt>
                <c:pt idx="190">
                  <c:v>0.8822881937243766</c:v>
                </c:pt>
                <c:pt idx="191">
                  <c:v>1.2579641711997702</c:v>
                </c:pt>
                <c:pt idx="192">
                  <c:v>0.7319661995053586</c:v>
                </c:pt>
                <c:pt idx="193">
                  <c:v>0.8684047815333883</c:v>
                </c:pt>
                <c:pt idx="194">
                  <c:v>1.2733924154987635</c:v>
                </c:pt>
                <c:pt idx="195">
                  <c:v>0.9647568013190437</c:v>
                </c:pt>
                <c:pt idx="196">
                  <c:v>1.0785243198680956</c:v>
                </c:pt>
                <c:pt idx="197">
                  <c:v>1.4130255564715581</c:v>
                </c:pt>
                <c:pt idx="198">
                  <c:v>1.0342126957955482</c:v>
                </c:pt>
                <c:pt idx="199">
                  <c:v>0.8644888705688376</c:v>
                </c:pt>
                <c:pt idx="200">
                  <c:v>0.7706100577081616</c:v>
                </c:pt>
                <c:pt idx="201">
                  <c:v>0.8837592745259687</c:v>
                </c:pt>
                <c:pt idx="202">
                  <c:v>0.9917559769167353</c:v>
                </c:pt>
                <c:pt idx="203">
                  <c:v>1.1251030502885409</c:v>
                </c:pt>
                <c:pt idx="204">
                  <c:v>0.7133990398277074</c:v>
                </c:pt>
                <c:pt idx="205">
                  <c:v>0.897088075617307</c:v>
                </c:pt>
                <c:pt idx="206">
                  <c:v>1.2825030285808294</c:v>
                </c:pt>
                <c:pt idx="207">
                  <c:v>0.9398920180069694</c:v>
                </c:pt>
                <c:pt idx="208">
                  <c:v>1.0541256001076829</c:v>
                </c:pt>
                <c:pt idx="209">
                  <c:v>1.0060272497494878</c:v>
                </c:pt>
                <c:pt idx="210">
                  <c:v>1.3429849094416941</c:v>
                </c:pt>
                <c:pt idx="211">
                  <c:v>0.7706504344704844</c:v>
                </c:pt>
                <c:pt idx="212">
                  <c:v>0.834811480190838</c:v>
                </c:pt>
                <c:pt idx="213">
                  <c:v>1.0921735488984938</c:v>
                </c:pt>
                <c:pt idx="214">
                  <c:v>0.9528139628793203</c:v>
                </c:pt>
                <c:pt idx="215">
                  <c:v>1.113530652229185</c:v>
                </c:pt>
                <c:pt idx="216">
                  <c:v>0.8219036583347128</c:v>
                </c:pt>
                <c:pt idx="217">
                  <c:v>0.914788942228108</c:v>
                </c:pt>
                <c:pt idx="218">
                  <c:v>1.1356795232577388</c:v>
                </c:pt>
                <c:pt idx="219">
                  <c:v>1.0154610163880153</c:v>
                </c:pt>
                <c:pt idx="220">
                  <c:v>0.961032941565966</c:v>
                </c:pt>
                <c:pt idx="221">
                  <c:v>1.0864956133090549</c:v>
                </c:pt>
                <c:pt idx="222">
                  <c:v>1.353471279589472</c:v>
                </c:pt>
                <c:pt idx="223">
                  <c:v>0.7704154941234895</c:v>
                </c:pt>
                <c:pt idx="224">
                  <c:v>0.8136401258069856</c:v>
                </c:pt>
                <c:pt idx="225">
                  <c:v>1.0567786790266513</c:v>
                </c:pt>
                <c:pt idx="226">
                  <c:v>0.9391822545936104</c:v>
                </c:pt>
                <c:pt idx="227">
                  <c:v>1.131150471776196</c:v>
                </c:pt>
                <c:pt idx="228">
                  <c:v>0.7567007898999683</c:v>
                </c:pt>
                <c:pt idx="229">
                  <c:v>0.8888295118651993</c:v>
                </c:pt>
                <c:pt idx="230">
                  <c:v>1.0967752709540588</c:v>
                </c:pt>
                <c:pt idx="231">
                  <c:v>1.0112723568410682</c:v>
                </c:pt>
                <c:pt idx="232">
                  <c:v>0.9150815784639535</c:v>
                </c:pt>
                <c:pt idx="233">
                  <c:v>1.1270352866518596</c:v>
                </c:pt>
                <c:pt idx="234">
                  <c:v>1.3405253753277333</c:v>
                </c:pt>
                <c:pt idx="235">
                  <c:v>0.7721981930829478</c:v>
                </c:pt>
                <c:pt idx="236">
                  <c:v>0.7752041549072327</c:v>
                </c:pt>
                <c:pt idx="237">
                  <c:v>1.0725939780564786</c:v>
                </c:pt>
                <c:pt idx="238">
                  <c:v>1.0554265960822298</c:v>
                </c:pt>
                <c:pt idx="239">
                  <c:v>1.18835690786727</c:v>
                </c:pt>
                <c:pt idx="240">
                  <c:v>0.7266223671358014</c:v>
                </c:pt>
                <c:pt idx="241">
                  <c:v>0.9122401529847153</c:v>
                </c:pt>
                <c:pt idx="242">
                  <c:v>1.1846960254240786</c:v>
                </c:pt>
                <c:pt idx="243">
                  <c:v>0.9649043157648548</c:v>
                </c:pt>
                <c:pt idx="244">
                  <c:v>0.9943456188864583</c:v>
                </c:pt>
                <c:pt idx="245">
                  <c:v>1.1839255988003357</c:v>
                </c:pt>
                <c:pt idx="246">
                  <c:v>1.3484667134425687</c:v>
                </c:pt>
                <c:pt idx="247">
                  <c:v>0.7981069517245174</c:v>
                </c:pt>
                <c:pt idx="248">
                  <c:v>0.8362981000729154</c:v>
                </c:pt>
                <c:pt idx="249">
                  <c:v>0.9984178738976708</c:v>
                </c:pt>
                <c:pt idx="250">
                  <c:v>1.0096991208881918</c:v>
                </c:pt>
                <c:pt idx="251">
                  <c:v>1.0422771609778916</c:v>
                </c:pt>
                <c:pt idx="252">
                  <c:v>0.8315738441293743</c:v>
                </c:pt>
                <c:pt idx="253">
                  <c:v>1.046234825023993</c:v>
                </c:pt>
                <c:pt idx="254">
                  <c:v>1.234894282237239</c:v>
                </c:pt>
                <c:pt idx="255">
                  <c:v>1.045403726093538</c:v>
                </c:pt>
                <c:pt idx="256">
                  <c:v>1.0502122270483125</c:v>
                </c:pt>
                <c:pt idx="257">
                  <c:v>1.2426709936579234</c:v>
                </c:pt>
                <c:pt idx="258">
                  <c:v>1.354691256641371</c:v>
                </c:pt>
                <c:pt idx="259">
                  <c:v>0.8281307199889186</c:v>
                </c:pt>
                <c:pt idx="260">
                  <c:v>0.8085998951232302</c:v>
                </c:pt>
                <c:pt idx="261">
                  <c:v>0.8420813091786961</c:v>
                </c:pt>
                <c:pt idx="262">
                  <c:v>0.9133183603605386</c:v>
                </c:pt>
                <c:pt idx="263">
                  <c:v>0.8021885605168644</c:v>
                </c:pt>
                <c:pt idx="264">
                  <c:v>0.8376918561528205</c:v>
                </c:pt>
                <c:pt idx="265">
                  <c:v>0.9852339587096891</c:v>
                </c:pt>
                <c:pt idx="266">
                  <c:v>1.2430777071454897</c:v>
                </c:pt>
                <c:pt idx="267">
                  <c:v>1.0184882667989315</c:v>
                </c:pt>
                <c:pt idx="268">
                  <c:v>1.075331837769213</c:v>
                </c:pt>
                <c:pt idx="269">
                  <c:v>1.1943702476781595</c:v>
                </c:pt>
                <c:pt idx="270">
                  <c:v>1.3042350553555908</c:v>
                </c:pt>
                <c:pt idx="271">
                  <c:v>0.8459917819813342</c:v>
                </c:pt>
                <c:pt idx="272">
                  <c:v>0.7327414782422722</c:v>
                </c:pt>
                <c:pt idx="273">
                  <c:v>0.9548737037053889</c:v>
                </c:pt>
                <c:pt idx="274">
                  <c:v>0.9325403506536646</c:v>
                </c:pt>
                <c:pt idx="275">
                  <c:v>0.8754237558074454</c:v>
                </c:pt>
                <c:pt idx="276">
                  <c:v>0.8574420572947797</c:v>
                </c:pt>
                <c:pt idx="277">
                  <c:v>0.923602178559645</c:v>
                </c:pt>
                <c:pt idx="278">
                  <c:v>0.9936068168451051</c:v>
                </c:pt>
                <c:pt idx="279">
                  <c:v>0.9784008913158863</c:v>
                </c:pt>
                <c:pt idx="280">
                  <c:v>1.169536506175614</c:v>
                </c:pt>
                <c:pt idx="281">
                  <c:v>1.0792764274682134</c:v>
                </c:pt>
                <c:pt idx="282">
                  <c:v>1.3412200125281524</c:v>
                </c:pt>
                <c:pt idx="283">
                  <c:v>0.8577863424011016</c:v>
                </c:pt>
                <c:pt idx="284">
                  <c:v>0.809356904111816</c:v>
                </c:pt>
                <c:pt idx="285">
                  <c:v>1.0662509742790334</c:v>
                </c:pt>
                <c:pt idx="286">
                  <c:v>0.9335864466429811</c:v>
                </c:pt>
                <c:pt idx="287">
                  <c:v>0.9899344423776711</c:v>
                </c:pt>
                <c:pt idx="288">
                  <c:v>0.7787625969160321</c:v>
                </c:pt>
                <c:pt idx="289">
                  <c:v>0.8030631536953844</c:v>
                </c:pt>
                <c:pt idx="290">
                  <c:v>1.0460166860354188</c:v>
                </c:pt>
                <c:pt idx="291">
                  <c:v>1.0581409466983505</c:v>
                </c:pt>
                <c:pt idx="292">
                  <c:v>0.9403847154527951</c:v>
                </c:pt>
                <c:pt idx="293">
                  <c:v>1.1089275493035922</c:v>
                </c:pt>
                <c:pt idx="294">
                  <c:v>1.336582658317867</c:v>
                </c:pt>
                <c:pt idx="295">
                  <c:v>0.8488543527656843</c:v>
                </c:pt>
                <c:pt idx="296">
                  <c:v>0.8572840962308986</c:v>
                </c:pt>
                <c:pt idx="297">
                  <c:v>1.093420984163877</c:v>
                </c:pt>
                <c:pt idx="298">
                  <c:v>1.0029833660000347</c:v>
                </c:pt>
                <c:pt idx="299">
                  <c:v>1.1255788944200649</c:v>
                </c:pt>
                <c:pt idx="300">
                  <c:v>0.8022819074602293</c:v>
                </c:pt>
                <c:pt idx="301">
                  <c:v>0.9485230775121082</c:v>
                </c:pt>
                <c:pt idx="302">
                  <c:v>1.1771885828052913</c:v>
                </c:pt>
                <c:pt idx="303">
                  <c:v>0.9922621896356988</c:v>
                </c:pt>
                <c:pt idx="304">
                  <c:v>0.9947891341386373</c:v>
                </c:pt>
                <c:pt idx="305">
                  <c:v>1.1650592491911862</c:v>
                </c:pt>
                <c:pt idx="306">
                  <c:v>1.26880180714819</c:v>
                </c:pt>
                <c:pt idx="307">
                  <c:v>0.8168003522407489</c:v>
                </c:pt>
                <c:pt idx="308">
                  <c:v>0.8343511304247946</c:v>
                </c:pt>
                <c:pt idx="309">
                  <c:v>0.9537147998545092</c:v>
                </c:pt>
                <c:pt idx="310">
                  <c:v>0.9858759117100905</c:v>
                </c:pt>
                <c:pt idx="311">
                  <c:v>1.0603518578785152</c:v>
                </c:pt>
                <c:pt idx="312">
                  <c:v>0.8741751095910766</c:v>
                </c:pt>
                <c:pt idx="313">
                  <c:v>0.9579741340931887</c:v>
                </c:pt>
                <c:pt idx="314">
                  <c:v>1.2563688495245917</c:v>
                </c:pt>
                <c:pt idx="315">
                  <c:v>1.0596047563388176</c:v>
                </c:pt>
                <c:pt idx="316">
                  <c:v>1.064252353623032</c:v>
                </c:pt>
                <c:pt idx="317">
                  <c:v>1.2014513224315269</c:v>
                </c:pt>
                <c:pt idx="318">
                  <c:v>1.2739159004956058</c:v>
                </c:pt>
                <c:pt idx="319">
                  <c:v>0.9197500176536287</c:v>
                </c:pt>
                <c:pt idx="320">
                  <c:v>0.9068031395047456</c:v>
                </c:pt>
                <c:pt idx="321">
                  <c:v>0.9284286942149681</c:v>
                </c:pt>
              </c:numCache>
            </c:numRef>
          </c:val>
          <c:smooth val="0"/>
        </c:ser>
        <c:axId val="24140359"/>
        <c:axId val="15936640"/>
      </c:lineChart>
      <c:catAx>
        <c:axId val="24140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936640"/>
        <c:crosses val="autoZero"/>
        <c:auto val="1"/>
        <c:lblOffset val="100"/>
        <c:tickLblSkip val="12"/>
        <c:tickMarkSkip val="12"/>
        <c:noMultiLvlLbl val="0"/>
      </c:catAx>
      <c:valAx>
        <c:axId val="15936640"/>
        <c:scaling>
          <c:orientation val="minMax"/>
          <c:max val="1.6"/>
          <c:min val="0.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1403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Verdana"/>
                <a:ea typeface="Verdana"/>
                <a:cs typeface="Verdana"/>
              </a:rPr>
              <a:t>Serie de estacionalidad (veh?culos Andaluc?a)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VEHÍCULOS!$A$5:$A$326</c:f>
              <c:numCache>
                <c:ptCount val="322"/>
                <c:pt idx="0">
                  <c:v>1979</c:v>
                </c:pt>
                <c:pt idx="12">
                  <c:v>1980</c:v>
                </c:pt>
                <c:pt idx="24">
                  <c:v>1981</c:v>
                </c:pt>
                <c:pt idx="36">
                  <c:v>1982</c:v>
                </c:pt>
                <c:pt idx="48">
                  <c:v>1983</c:v>
                </c:pt>
                <c:pt idx="60">
                  <c:v>1984</c:v>
                </c:pt>
                <c:pt idx="72">
                  <c:v>1985</c:v>
                </c:pt>
                <c:pt idx="84">
                  <c:v>1986</c:v>
                </c:pt>
                <c:pt idx="96">
                  <c:v>1987</c:v>
                </c:pt>
                <c:pt idx="108">
                  <c:v>1988</c:v>
                </c:pt>
                <c:pt idx="120">
                  <c:v>1989</c:v>
                </c:pt>
                <c:pt idx="132">
                  <c:v>1990</c:v>
                </c:pt>
                <c:pt idx="144">
                  <c:v>1991</c:v>
                </c:pt>
                <c:pt idx="156">
                  <c:v>1992</c:v>
                </c:pt>
                <c:pt idx="168">
                  <c:v>1993</c:v>
                </c:pt>
                <c:pt idx="180">
                  <c:v>1994</c:v>
                </c:pt>
                <c:pt idx="192">
                  <c:v>1995</c:v>
                </c:pt>
                <c:pt idx="204">
                  <c:v>1996</c:v>
                </c:pt>
                <c:pt idx="216">
                  <c:v>1997</c:v>
                </c:pt>
                <c:pt idx="228">
                  <c:v>1998</c:v>
                </c:pt>
                <c:pt idx="240">
                  <c:v>1999</c:v>
                </c:pt>
                <c:pt idx="252">
                  <c:v>2000</c:v>
                </c:pt>
                <c:pt idx="264">
                  <c:v>2001</c:v>
                </c:pt>
                <c:pt idx="276">
                  <c:v>2002</c:v>
                </c:pt>
                <c:pt idx="288">
                  <c:v>2003</c:v>
                </c:pt>
                <c:pt idx="300">
                  <c:v>2004</c:v>
                </c:pt>
                <c:pt idx="312">
                  <c:v>2005</c:v>
                </c:pt>
              </c:numCache>
            </c:numRef>
          </c:cat>
          <c:val>
            <c:numRef>
              <c:f>VEHÍCULOS!$K$5:$K$326</c:f>
              <c:numCache>
                <c:ptCount val="322"/>
                <c:pt idx="0">
                  <c:v>605.666666666667</c:v>
                </c:pt>
                <c:pt idx="1">
                  <c:v>-1261.333333333333</c:v>
                </c:pt>
                <c:pt idx="2">
                  <c:v>320.66666666666697</c:v>
                </c:pt>
                <c:pt idx="3">
                  <c:v>59.66666666666697</c:v>
                </c:pt>
                <c:pt idx="4">
                  <c:v>1361.666666666667</c:v>
                </c:pt>
                <c:pt idx="5">
                  <c:v>303.66666666666697</c:v>
                </c:pt>
                <c:pt idx="6">
                  <c:v>-209.33333333333303</c:v>
                </c:pt>
                <c:pt idx="7">
                  <c:v>-452.33333333333303</c:v>
                </c:pt>
                <c:pt idx="8">
                  <c:v>-607.333333333333</c:v>
                </c:pt>
                <c:pt idx="9">
                  <c:v>-734.333333333333</c:v>
                </c:pt>
                <c:pt idx="10">
                  <c:v>1395.666666666667</c:v>
                </c:pt>
                <c:pt idx="11">
                  <c:v>-782.333333333333</c:v>
                </c:pt>
                <c:pt idx="12">
                  <c:v>-1230.5</c:v>
                </c:pt>
                <c:pt idx="13">
                  <c:v>-46.5</c:v>
                </c:pt>
                <c:pt idx="14">
                  <c:v>453.5</c:v>
                </c:pt>
                <c:pt idx="15">
                  <c:v>-465.5</c:v>
                </c:pt>
                <c:pt idx="16">
                  <c:v>682.5</c:v>
                </c:pt>
                <c:pt idx="17">
                  <c:v>-238.5</c:v>
                </c:pt>
                <c:pt idx="18">
                  <c:v>106.5</c:v>
                </c:pt>
                <c:pt idx="19">
                  <c:v>-1173.5</c:v>
                </c:pt>
                <c:pt idx="20">
                  <c:v>-94.5</c:v>
                </c:pt>
                <c:pt idx="21">
                  <c:v>1550.5</c:v>
                </c:pt>
                <c:pt idx="22">
                  <c:v>259.5</c:v>
                </c:pt>
                <c:pt idx="23">
                  <c:v>196.5</c:v>
                </c:pt>
                <c:pt idx="24">
                  <c:v>146.41666666666697</c:v>
                </c:pt>
                <c:pt idx="25">
                  <c:v>50.41666666666697</c:v>
                </c:pt>
                <c:pt idx="26">
                  <c:v>57.41666666666697</c:v>
                </c:pt>
                <c:pt idx="27">
                  <c:v>395.41666666666697</c:v>
                </c:pt>
                <c:pt idx="28">
                  <c:v>475.41666666666697</c:v>
                </c:pt>
                <c:pt idx="29">
                  <c:v>145.41666666666697</c:v>
                </c:pt>
                <c:pt idx="30">
                  <c:v>482.41666666666697</c:v>
                </c:pt>
                <c:pt idx="31">
                  <c:v>-1181.583333333333</c:v>
                </c:pt>
                <c:pt idx="32">
                  <c:v>-828.583333333333</c:v>
                </c:pt>
                <c:pt idx="33">
                  <c:v>-233.58333333333303</c:v>
                </c:pt>
                <c:pt idx="34">
                  <c:v>-233.58333333333303</c:v>
                </c:pt>
                <c:pt idx="35">
                  <c:v>724.416666666667</c:v>
                </c:pt>
                <c:pt idx="36">
                  <c:v>-202</c:v>
                </c:pt>
                <c:pt idx="37">
                  <c:v>-116</c:v>
                </c:pt>
                <c:pt idx="38">
                  <c:v>1350</c:v>
                </c:pt>
                <c:pt idx="39">
                  <c:v>149</c:v>
                </c:pt>
                <c:pt idx="40">
                  <c:v>-381</c:v>
                </c:pt>
                <c:pt idx="41">
                  <c:v>-405</c:v>
                </c:pt>
                <c:pt idx="42">
                  <c:v>781</c:v>
                </c:pt>
                <c:pt idx="43">
                  <c:v>-1249</c:v>
                </c:pt>
                <c:pt idx="44">
                  <c:v>-1284</c:v>
                </c:pt>
                <c:pt idx="45">
                  <c:v>262</c:v>
                </c:pt>
                <c:pt idx="46">
                  <c:v>620</c:v>
                </c:pt>
                <c:pt idx="47">
                  <c:v>475</c:v>
                </c:pt>
                <c:pt idx="48">
                  <c:v>323.66666666666697</c:v>
                </c:pt>
                <c:pt idx="49">
                  <c:v>-650.333333333333</c:v>
                </c:pt>
                <c:pt idx="50">
                  <c:v>1151.666666666667</c:v>
                </c:pt>
                <c:pt idx="51">
                  <c:v>-97.33333333333303</c:v>
                </c:pt>
                <c:pt idx="52">
                  <c:v>727.666666666667</c:v>
                </c:pt>
                <c:pt idx="53">
                  <c:v>-129.33333333333303</c:v>
                </c:pt>
                <c:pt idx="54">
                  <c:v>458.66666666666697</c:v>
                </c:pt>
                <c:pt idx="55">
                  <c:v>-371.33333333333303</c:v>
                </c:pt>
                <c:pt idx="56">
                  <c:v>-1237.333333333333</c:v>
                </c:pt>
                <c:pt idx="57">
                  <c:v>-242.33333333333303</c:v>
                </c:pt>
                <c:pt idx="58">
                  <c:v>-192.33333333333303</c:v>
                </c:pt>
                <c:pt idx="59">
                  <c:v>258.66666666666697</c:v>
                </c:pt>
                <c:pt idx="60">
                  <c:v>519.916666666667</c:v>
                </c:pt>
                <c:pt idx="61">
                  <c:v>-469.08333333333303</c:v>
                </c:pt>
                <c:pt idx="62">
                  <c:v>490.91666666666697</c:v>
                </c:pt>
                <c:pt idx="63">
                  <c:v>560.916666666667</c:v>
                </c:pt>
                <c:pt idx="64">
                  <c:v>258.91666666666697</c:v>
                </c:pt>
                <c:pt idx="65">
                  <c:v>-642.083333333333</c:v>
                </c:pt>
                <c:pt idx="66">
                  <c:v>1375.916666666667</c:v>
                </c:pt>
                <c:pt idx="67">
                  <c:v>-145.08333333333303</c:v>
                </c:pt>
                <c:pt idx="68">
                  <c:v>-1335.083333333333</c:v>
                </c:pt>
                <c:pt idx="69">
                  <c:v>22.91666666666697</c:v>
                </c:pt>
                <c:pt idx="70">
                  <c:v>-158.08333333333303</c:v>
                </c:pt>
                <c:pt idx="71">
                  <c:v>-480.08333333333303</c:v>
                </c:pt>
                <c:pt idx="72">
                  <c:v>72.41666666666697</c:v>
                </c:pt>
                <c:pt idx="73">
                  <c:v>-1521.583333333333</c:v>
                </c:pt>
                <c:pt idx="74">
                  <c:v>1111.416666666667</c:v>
                </c:pt>
                <c:pt idx="75">
                  <c:v>-40.58333333333303</c:v>
                </c:pt>
                <c:pt idx="76">
                  <c:v>-880.583333333333</c:v>
                </c:pt>
                <c:pt idx="77">
                  <c:v>-1242.583333333333</c:v>
                </c:pt>
                <c:pt idx="78">
                  <c:v>1833.416666666667</c:v>
                </c:pt>
                <c:pt idx="79">
                  <c:v>-1417.583333333333</c:v>
                </c:pt>
                <c:pt idx="80">
                  <c:v>-1660.583333333333</c:v>
                </c:pt>
                <c:pt idx="81">
                  <c:v>995.416666666667</c:v>
                </c:pt>
                <c:pt idx="82">
                  <c:v>172.41666666666697</c:v>
                </c:pt>
                <c:pt idx="83">
                  <c:v>2578.416666666667</c:v>
                </c:pt>
                <c:pt idx="84">
                  <c:v>-3603.75</c:v>
                </c:pt>
                <c:pt idx="85">
                  <c:v>-2160.75</c:v>
                </c:pt>
                <c:pt idx="86">
                  <c:v>-121.75</c:v>
                </c:pt>
                <c:pt idx="87">
                  <c:v>-730.75</c:v>
                </c:pt>
                <c:pt idx="88">
                  <c:v>-312.75</c:v>
                </c:pt>
                <c:pt idx="89">
                  <c:v>720.25</c:v>
                </c:pt>
                <c:pt idx="90">
                  <c:v>2768.25</c:v>
                </c:pt>
                <c:pt idx="91">
                  <c:v>-1156.75</c:v>
                </c:pt>
                <c:pt idx="92">
                  <c:v>-1260.75</c:v>
                </c:pt>
                <c:pt idx="93">
                  <c:v>1785.25</c:v>
                </c:pt>
                <c:pt idx="94">
                  <c:v>1524.25</c:v>
                </c:pt>
                <c:pt idx="95">
                  <c:v>2549.25</c:v>
                </c:pt>
                <c:pt idx="96">
                  <c:v>-2389</c:v>
                </c:pt>
                <c:pt idx="97">
                  <c:v>-1154</c:v>
                </c:pt>
                <c:pt idx="98">
                  <c:v>1200</c:v>
                </c:pt>
                <c:pt idx="99">
                  <c:v>1506</c:v>
                </c:pt>
                <c:pt idx="100">
                  <c:v>42</c:v>
                </c:pt>
                <c:pt idx="101">
                  <c:v>-628</c:v>
                </c:pt>
                <c:pt idx="102">
                  <c:v>3365</c:v>
                </c:pt>
                <c:pt idx="103">
                  <c:v>-1766</c:v>
                </c:pt>
                <c:pt idx="104">
                  <c:v>-2817</c:v>
                </c:pt>
                <c:pt idx="105">
                  <c:v>367</c:v>
                </c:pt>
                <c:pt idx="106">
                  <c:v>629</c:v>
                </c:pt>
                <c:pt idx="107">
                  <c:v>1645</c:v>
                </c:pt>
                <c:pt idx="108">
                  <c:v>-946</c:v>
                </c:pt>
                <c:pt idx="109">
                  <c:v>-793</c:v>
                </c:pt>
                <c:pt idx="110">
                  <c:v>1649</c:v>
                </c:pt>
                <c:pt idx="111">
                  <c:v>-1948</c:v>
                </c:pt>
                <c:pt idx="112">
                  <c:v>557</c:v>
                </c:pt>
                <c:pt idx="113">
                  <c:v>897</c:v>
                </c:pt>
                <c:pt idx="114">
                  <c:v>1262</c:v>
                </c:pt>
                <c:pt idx="115">
                  <c:v>157</c:v>
                </c:pt>
                <c:pt idx="116">
                  <c:v>-2571</c:v>
                </c:pt>
                <c:pt idx="117">
                  <c:v>226</c:v>
                </c:pt>
                <c:pt idx="118">
                  <c:v>485</c:v>
                </c:pt>
                <c:pt idx="119">
                  <c:v>1025</c:v>
                </c:pt>
                <c:pt idx="120">
                  <c:v>-896</c:v>
                </c:pt>
                <c:pt idx="121">
                  <c:v>-211</c:v>
                </c:pt>
                <c:pt idx="122">
                  <c:v>1952</c:v>
                </c:pt>
                <c:pt idx="123">
                  <c:v>-1094</c:v>
                </c:pt>
                <c:pt idx="124">
                  <c:v>-213</c:v>
                </c:pt>
                <c:pt idx="125">
                  <c:v>1968</c:v>
                </c:pt>
                <c:pt idx="126">
                  <c:v>1958</c:v>
                </c:pt>
                <c:pt idx="127">
                  <c:v>-1345</c:v>
                </c:pt>
                <c:pt idx="128">
                  <c:v>-2892</c:v>
                </c:pt>
                <c:pt idx="129">
                  <c:v>600</c:v>
                </c:pt>
                <c:pt idx="130">
                  <c:v>-361</c:v>
                </c:pt>
                <c:pt idx="131">
                  <c:v>534</c:v>
                </c:pt>
                <c:pt idx="132">
                  <c:v>820.1666666666661</c:v>
                </c:pt>
                <c:pt idx="133">
                  <c:v>260.16666666666606</c:v>
                </c:pt>
                <c:pt idx="134">
                  <c:v>3368.166666666666</c:v>
                </c:pt>
                <c:pt idx="135">
                  <c:v>506.16666666666606</c:v>
                </c:pt>
                <c:pt idx="136">
                  <c:v>963.1666666666661</c:v>
                </c:pt>
                <c:pt idx="137">
                  <c:v>404.16666666666606</c:v>
                </c:pt>
                <c:pt idx="138">
                  <c:v>3381.166666666666</c:v>
                </c:pt>
                <c:pt idx="139">
                  <c:v>476.16666666666606</c:v>
                </c:pt>
                <c:pt idx="140">
                  <c:v>-4426.833333333334</c:v>
                </c:pt>
                <c:pt idx="141">
                  <c:v>-1006.8333333333339</c:v>
                </c:pt>
                <c:pt idx="142">
                  <c:v>-2136.833333333334</c:v>
                </c:pt>
                <c:pt idx="143">
                  <c:v>-2608.833333333334</c:v>
                </c:pt>
                <c:pt idx="144">
                  <c:v>-870.5</c:v>
                </c:pt>
                <c:pt idx="145">
                  <c:v>-1626.5</c:v>
                </c:pt>
                <c:pt idx="146">
                  <c:v>-588.5</c:v>
                </c:pt>
                <c:pt idx="147">
                  <c:v>738.5</c:v>
                </c:pt>
                <c:pt idx="148">
                  <c:v>408.5</c:v>
                </c:pt>
                <c:pt idx="149">
                  <c:v>519.5</c:v>
                </c:pt>
                <c:pt idx="150">
                  <c:v>3183.5</c:v>
                </c:pt>
                <c:pt idx="151">
                  <c:v>-715.5</c:v>
                </c:pt>
                <c:pt idx="152">
                  <c:v>-2228.5</c:v>
                </c:pt>
                <c:pt idx="153">
                  <c:v>1589.5</c:v>
                </c:pt>
                <c:pt idx="154">
                  <c:v>-171.5</c:v>
                </c:pt>
                <c:pt idx="155">
                  <c:v>-238.5</c:v>
                </c:pt>
                <c:pt idx="156">
                  <c:v>1469.5</c:v>
                </c:pt>
                <c:pt idx="157">
                  <c:v>859.5</c:v>
                </c:pt>
                <c:pt idx="158">
                  <c:v>2985.5</c:v>
                </c:pt>
                <c:pt idx="159">
                  <c:v>1133.5</c:v>
                </c:pt>
                <c:pt idx="160">
                  <c:v>-892.5</c:v>
                </c:pt>
                <c:pt idx="161">
                  <c:v>604.5</c:v>
                </c:pt>
                <c:pt idx="162">
                  <c:v>3331.5</c:v>
                </c:pt>
                <c:pt idx="163">
                  <c:v>-3040.5</c:v>
                </c:pt>
                <c:pt idx="164">
                  <c:v>-2815.5</c:v>
                </c:pt>
                <c:pt idx="165">
                  <c:v>-1381.5</c:v>
                </c:pt>
                <c:pt idx="166">
                  <c:v>-1820.5</c:v>
                </c:pt>
                <c:pt idx="167">
                  <c:v>-433.5</c:v>
                </c:pt>
                <c:pt idx="168">
                  <c:v>-2344.416666666666</c:v>
                </c:pt>
                <c:pt idx="169">
                  <c:v>-322.41666666666606</c:v>
                </c:pt>
                <c:pt idx="170">
                  <c:v>901.5833333333339</c:v>
                </c:pt>
                <c:pt idx="171">
                  <c:v>-60.41666666666606</c:v>
                </c:pt>
                <c:pt idx="172">
                  <c:v>-184.41666666666606</c:v>
                </c:pt>
                <c:pt idx="173">
                  <c:v>1237.583333333334</c:v>
                </c:pt>
                <c:pt idx="174">
                  <c:v>3216.583333333334</c:v>
                </c:pt>
                <c:pt idx="175">
                  <c:v>-413.41666666666606</c:v>
                </c:pt>
                <c:pt idx="176">
                  <c:v>-1268.416666666666</c:v>
                </c:pt>
                <c:pt idx="177">
                  <c:v>-812.4166666666661</c:v>
                </c:pt>
                <c:pt idx="178">
                  <c:v>-793.4166666666661</c:v>
                </c:pt>
                <c:pt idx="179">
                  <c:v>843.5833333333339</c:v>
                </c:pt>
                <c:pt idx="180">
                  <c:v>-3207.833333333334</c:v>
                </c:pt>
                <c:pt idx="181">
                  <c:v>-2392.833333333334</c:v>
                </c:pt>
                <c:pt idx="182">
                  <c:v>805.1666666666661</c:v>
                </c:pt>
                <c:pt idx="183">
                  <c:v>-950.8333333333339</c:v>
                </c:pt>
                <c:pt idx="184">
                  <c:v>343.16666666666606</c:v>
                </c:pt>
                <c:pt idx="185">
                  <c:v>2245.166666666666</c:v>
                </c:pt>
                <c:pt idx="186">
                  <c:v>3479.166666666666</c:v>
                </c:pt>
                <c:pt idx="187">
                  <c:v>88.16666666666606</c:v>
                </c:pt>
                <c:pt idx="188">
                  <c:v>-1111.833333333334</c:v>
                </c:pt>
                <c:pt idx="189">
                  <c:v>-762.8333333333339</c:v>
                </c:pt>
                <c:pt idx="190">
                  <c:v>-1229.833333333334</c:v>
                </c:pt>
                <c:pt idx="191">
                  <c:v>2695.166666666666</c:v>
                </c:pt>
                <c:pt idx="192">
                  <c:v>-2601</c:v>
                </c:pt>
                <c:pt idx="193">
                  <c:v>-1277</c:v>
                </c:pt>
                <c:pt idx="194">
                  <c:v>2653</c:v>
                </c:pt>
                <c:pt idx="195">
                  <c:v>-342</c:v>
                </c:pt>
                <c:pt idx="196">
                  <c:v>762</c:v>
                </c:pt>
                <c:pt idx="197">
                  <c:v>4008</c:v>
                </c:pt>
                <c:pt idx="198">
                  <c:v>332</c:v>
                </c:pt>
                <c:pt idx="199">
                  <c:v>-1315</c:v>
                </c:pt>
                <c:pt idx="200">
                  <c:v>-2226</c:v>
                </c:pt>
                <c:pt idx="201">
                  <c:v>-1128</c:v>
                </c:pt>
                <c:pt idx="202">
                  <c:v>-80</c:v>
                </c:pt>
                <c:pt idx="203">
                  <c:v>1214</c:v>
                </c:pt>
                <c:pt idx="204">
                  <c:v>-3193.833333333334</c:v>
                </c:pt>
                <c:pt idx="205">
                  <c:v>-1146.833333333334</c:v>
                </c:pt>
                <c:pt idx="206">
                  <c:v>3148.166666666666</c:v>
                </c:pt>
                <c:pt idx="207">
                  <c:v>-669.8333333333339</c:v>
                </c:pt>
                <c:pt idx="208">
                  <c:v>603.1666666666661</c:v>
                </c:pt>
                <c:pt idx="209">
                  <c:v>67.16666666666606</c:v>
                </c:pt>
                <c:pt idx="210">
                  <c:v>3822.166666666666</c:v>
                </c:pt>
                <c:pt idx="211">
                  <c:v>-2555.833333333334</c:v>
                </c:pt>
                <c:pt idx="212">
                  <c:v>-1840.833333333334</c:v>
                </c:pt>
                <c:pt idx="213">
                  <c:v>1027.166666666666</c:v>
                </c:pt>
                <c:pt idx="214">
                  <c:v>-525.8333333333339</c:v>
                </c:pt>
                <c:pt idx="215">
                  <c:v>1265.166666666666</c:v>
                </c:pt>
                <c:pt idx="216">
                  <c:v>-2241.416666666666</c:v>
                </c:pt>
                <c:pt idx="217">
                  <c:v>-1072.416666666666</c:v>
                </c:pt>
                <c:pt idx="218">
                  <c:v>1707.583333333334</c:v>
                </c:pt>
                <c:pt idx="219">
                  <c:v>194.58333333333394</c:v>
                </c:pt>
                <c:pt idx="220">
                  <c:v>-490.41666666666606</c:v>
                </c:pt>
                <c:pt idx="221">
                  <c:v>1088.583333333334</c:v>
                </c:pt>
                <c:pt idx="222">
                  <c:v>4448.583333333334</c:v>
                </c:pt>
                <c:pt idx="223">
                  <c:v>-2889.416666666666</c:v>
                </c:pt>
                <c:pt idx="224">
                  <c:v>-2345.416666666666</c:v>
                </c:pt>
                <c:pt idx="225">
                  <c:v>714.5833333333339</c:v>
                </c:pt>
                <c:pt idx="226">
                  <c:v>-765.4166666666661</c:v>
                </c:pt>
                <c:pt idx="227">
                  <c:v>1650.583333333334</c:v>
                </c:pt>
                <c:pt idx="228">
                  <c:v>-3642.25</c:v>
                </c:pt>
                <c:pt idx="229">
                  <c:v>-1664.25</c:v>
                </c:pt>
                <c:pt idx="230">
                  <c:v>1448.75</c:v>
                </c:pt>
                <c:pt idx="231">
                  <c:v>168.75</c:v>
                </c:pt>
                <c:pt idx="232">
                  <c:v>-1271.25</c:v>
                </c:pt>
                <c:pt idx="233">
                  <c:v>1901.75</c:v>
                </c:pt>
                <c:pt idx="234">
                  <c:v>5097.75</c:v>
                </c:pt>
                <c:pt idx="235">
                  <c:v>-3410.25</c:v>
                </c:pt>
                <c:pt idx="236">
                  <c:v>-3365.25</c:v>
                </c:pt>
                <c:pt idx="237">
                  <c:v>1086.75</c:v>
                </c:pt>
                <c:pt idx="238">
                  <c:v>829.75</c:v>
                </c:pt>
                <c:pt idx="239">
                  <c:v>2819.75</c:v>
                </c:pt>
                <c:pt idx="240">
                  <c:v>-4967.75</c:v>
                </c:pt>
                <c:pt idx="241">
                  <c:v>-1594.75</c:v>
                </c:pt>
                <c:pt idx="242">
                  <c:v>3356.25</c:v>
                </c:pt>
                <c:pt idx="243">
                  <c:v>-637.75</c:v>
                </c:pt>
                <c:pt idx="244">
                  <c:v>-102.75</c:v>
                </c:pt>
                <c:pt idx="245">
                  <c:v>3342.25</c:v>
                </c:pt>
                <c:pt idx="246">
                  <c:v>6332.25</c:v>
                </c:pt>
                <c:pt idx="247">
                  <c:v>-3668.75</c:v>
                </c:pt>
                <c:pt idx="248">
                  <c:v>-2974.75</c:v>
                </c:pt>
                <c:pt idx="249">
                  <c:v>-28.75</c:v>
                </c:pt>
                <c:pt idx="250">
                  <c:v>176.25</c:v>
                </c:pt>
                <c:pt idx="251">
                  <c:v>768.25</c:v>
                </c:pt>
                <c:pt idx="252">
                  <c:v>-2837.166666666668</c:v>
                </c:pt>
                <c:pt idx="253">
                  <c:v>778.8333333333321</c:v>
                </c:pt>
                <c:pt idx="254">
                  <c:v>3956.833333333332</c:v>
                </c:pt>
                <c:pt idx="255">
                  <c:v>764.8333333333321</c:v>
                </c:pt>
                <c:pt idx="256">
                  <c:v>845.8333333333321</c:v>
                </c:pt>
                <c:pt idx="257">
                  <c:v>4087.833333333332</c:v>
                </c:pt>
                <c:pt idx="258">
                  <c:v>5974.833333333332</c:v>
                </c:pt>
                <c:pt idx="259">
                  <c:v>-2895.166666666668</c:v>
                </c:pt>
                <c:pt idx="260">
                  <c:v>-3224.166666666668</c:v>
                </c:pt>
                <c:pt idx="261">
                  <c:v>-2660.166666666668</c:v>
                </c:pt>
                <c:pt idx="262">
                  <c:v>-1460.1666666666679</c:v>
                </c:pt>
                <c:pt idx="263">
                  <c:v>-3332.166666666668</c:v>
                </c:pt>
                <c:pt idx="264">
                  <c:v>-2972.416666666668</c:v>
                </c:pt>
                <c:pt idx="265">
                  <c:v>-270.4166666666679</c:v>
                </c:pt>
                <c:pt idx="266">
                  <c:v>4451.583333333332</c:v>
                </c:pt>
                <c:pt idx="267">
                  <c:v>338.5833333333321</c:v>
                </c:pt>
                <c:pt idx="268">
                  <c:v>1379.5833333333321</c:v>
                </c:pt>
                <c:pt idx="269">
                  <c:v>3559.583333333332</c:v>
                </c:pt>
                <c:pt idx="270">
                  <c:v>5571.583333333332</c:v>
                </c:pt>
                <c:pt idx="271">
                  <c:v>-2820.416666666668</c:v>
                </c:pt>
                <c:pt idx="272">
                  <c:v>-4894.416666666668</c:v>
                </c:pt>
                <c:pt idx="273">
                  <c:v>-826.4166666666679</c:v>
                </c:pt>
                <c:pt idx="274">
                  <c:v>-1235.4166666666679</c:v>
                </c:pt>
                <c:pt idx="275">
                  <c:v>-2281.416666666668</c:v>
                </c:pt>
                <c:pt idx="276">
                  <c:v>-2484.416666666668</c:v>
                </c:pt>
                <c:pt idx="277">
                  <c:v>-1331.4166666666679</c:v>
                </c:pt>
                <c:pt idx="278">
                  <c:v>-111.41666666666788</c:v>
                </c:pt>
                <c:pt idx="279">
                  <c:v>-376.4166666666679</c:v>
                </c:pt>
                <c:pt idx="280">
                  <c:v>2954.583333333332</c:v>
                </c:pt>
                <c:pt idx="281">
                  <c:v>1381.5833333333321</c:v>
                </c:pt>
                <c:pt idx="282">
                  <c:v>5946.583333333332</c:v>
                </c:pt>
                <c:pt idx="283">
                  <c:v>-2478.416666666668</c:v>
                </c:pt>
                <c:pt idx="284">
                  <c:v>-3322.416666666668</c:v>
                </c:pt>
                <c:pt idx="285">
                  <c:v>1154.5833333333321</c:v>
                </c:pt>
                <c:pt idx="286">
                  <c:v>-1157.4166666666679</c:v>
                </c:pt>
                <c:pt idx="287">
                  <c:v>-175.41666666666788</c:v>
                </c:pt>
                <c:pt idx="288">
                  <c:v>-4251.666666666668</c:v>
                </c:pt>
                <c:pt idx="289">
                  <c:v>-3784.666666666668</c:v>
                </c:pt>
                <c:pt idx="290">
                  <c:v>884.3333333333321</c:v>
                </c:pt>
                <c:pt idx="291">
                  <c:v>1117.3333333333321</c:v>
                </c:pt>
                <c:pt idx="292">
                  <c:v>-1145.6666666666679</c:v>
                </c:pt>
                <c:pt idx="293">
                  <c:v>2093.333333333332</c:v>
                </c:pt>
                <c:pt idx="294">
                  <c:v>6468.333333333332</c:v>
                </c:pt>
                <c:pt idx="295">
                  <c:v>-2904.666666666668</c:v>
                </c:pt>
                <c:pt idx="296">
                  <c:v>-2742.666666666668</c:v>
                </c:pt>
                <c:pt idx="297">
                  <c:v>1795.3333333333321</c:v>
                </c:pt>
                <c:pt idx="298">
                  <c:v>57.33333333333212</c:v>
                </c:pt>
                <c:pt idx="299">
                  <c:v>2413.333333333332</c:v>
                </c:pt>
                <c:pt idx="300">
                  <c:v>-4303.416666666668</c:v>
                </c:pt>
                <c:pt idx="301">
                  <c:v>-1120.4166666666679</c:v>
                </c:pt>
                <c:pt idx="302">
                  <c:v>3856.583333333332</c:v>
                </c:pt>
                <c:pt idx="303">
                  <c:v>-168.41666666666788</c:v>
                </c:pt>
                <c:pt idx="304">
                  <c:v>-113.41666666666788</c:v>
                </c:pt>
                <c:pt idx="305">
                  <c:v>3592.583333333332</c:v>
                </c:pt>
                <c:pt idx="306">
                  <c:v>5850.583333333332</c:v>
                </c:pt>
                <c:pt idx="307">
                  <c:v>-3987.416666666668</c:v>
                </c:pt>
                <c:pt idx="308">
                  <c:v>-3605.416666666668</c:v>
                </c:pt>
                <c:pt idx="309">
                  <c:v>-1007.4166666666679</c:v>
                </c:pt>
                <c:pt idx="310">
                  <c:v>-307.4166666666679</c:v>
                </c:pt>
                <c:pt idx="311">
                  <c:v>1313.5833333333321</c:v>
                </c:pt>
                <c:pt idx="312">
                  <c:v>-2653.1643139469234</c:v>
                </c:pt>
                <c:pt idx="313">
                  <c:v>-886.1643139469234</c:v>
                </c:pt>
                <c:pt idx="314">
                  <c:v>5405.835686053077</c:v>
                </c:pt>
                <c:pt idx="315">
                  <c:v>1256.8356860530766</c:v>
                </c:pt>
                <c:pt idx="316">
                  <c:v>1354.8356860530766</c:v>
                </c:pt>
                <c:pt idx="317">
                  <c:v>4247.835686053077</c:v>
                </c:pt>
                <c:pt idx="318">
                  <c:v>5775.835686053077</c:v>
                </c:pt>
                <c:pt idx="319">
                  <c:v>-1692.1643139469234</c:v>
                </c:pt>
                <c:pt idx="320">
                  <c:v>-1965.1643139469234</c:v>
                </c:pt>
                <c:pt idx="321">
                  <c:v>-1509.1643139469234</c:v>
                </c:pt>
              </c:numCache>
            </c:numRef>
          </c:val>
          <c:smooth val="0"/>
        </c:ser>
        <c:axId val="9212033"/>
        <c:axId val="15799434"/>
      </c:lineChart>
      <c:catAx>
        <c:axId val="9212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50" b="0" i="0" u="none" baseline="0">
                <a:latin typeface="Verdana"/>
                <a:ea typeface="Verdana"/>
                <a:cs typeface="Verdana"/>
              </a:defRPr>
            </a:pPr>
          </a:p>
        </c:txPr>
        <c:crossAx val="15799434"/>
        <c:crosses val="autoZero"/>
        <c:auto val="1"/>
        <c:lblOffset val="100"/>
        <c:tickLblSkip val="12"/>
        <c:tickMarkSkip val="12"/>
        <c:noMultiLvlLbl val="0"/>
      </c:catAx>
      <c:valAx>
        <c:axId val="157994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2120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MEDIA M?VIL 12 MESES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969696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VEHÍCULOS!$A$17:$A$326</c:f>
              <c:numCache>
                <c:ptCount val="310"/>
                <c:pt idx="0">
                  <c:v>1980</c:v>
                </c:pt>
                <c:pt idx="12">
                  <c:v>1981</c:v>
                </c:pt>
                <c:pt idx="24">
                  <c:v>1982</c:v>
                </c:pt>
                <c:pt idx="36">
                  <c:v>1983</c:v>
                </c:pt>
                <c:pt idx="48">
                  <c:v>1984</c:v>
                </c:pt>
                <c:pt idx="60">
                  <c:v>1985</c:v>
                </c:pt>
                <c:pt idx="72">
                  <c:v>1986</c:v>
                </c:pt>
                <c:pt idx="84">
                  <c:v>1987</c:v>
                </c:pt>
                <c:pt idx="96">
                  <c:v>1988</c:v>
                </c:pt>
                <c:pt idx="108">
                  <c:v>1989</c:v>
                </c:pt>
                <c:pt idx="120">
                  <c:v>1990</c:v>
                </c:pt>
                <c:pt idx="132">
                  <c:v>1991</c:v>
                </c:pt>
                <c:pt idx="144">
                  <c:v>1992</c:v>
                </c:pt>
                <c:pt idx="156">
                  <c:v>1993</c:v>
                </c:pt>
                <c:pt idx="168">
                  <c:v>1994</c:v>
                </c:pt>
                <c:pt idx="180">
                  <c:v>1995</c:v>
                </c:pt>
                <c:pt idx="192">
                  <c:v>1996</c:v>
                </c:pt>
                <c:pt idx="204">
                  <c:v>1997</c:v>
                </c:pt>
                <c:pt idx="216">
                  <c:v>1998</c:v>
                </c:pt>
                <c:pt idx="228">
                  <c:v>1999</c:v>
                </c:pt>
                <c:pt idx="240">
                  <c:v>2000</c:v>
                </c:pt>
                <c:pt idx="252">
                  <c:v>2001</c:v>
                </c:pt>
                <c:pt idx="264">
                  <c:v>2002</c:v>
                </c:pt>
                <c:pt idx="276">
                  <c:v>2003</c:v>
                </c:pt>
                <c:pt idx="288">
                  <c:v>2004</c:v>
                </c:pt>
                <c:pt idx="300">
                  <c:v>2005</c:v>
                </c:pt>
              </c:numCache>
            </c:numRef>
          </c:cat>
          <c:val>
            <c:numRef>
              <c:f>VEHÍCULOS!$E$17:$E$326</c:f>
              <c:numCache>
                <c:ptCount val="310"/>
                <c:pt idx="0">
                  <c:v>5701.916666666667</c:v>
                </c:pt>
                <c:pt idx="1">
                  <c:v>5787.75</c:v>
                </c:pt>
                <c:pt idx="2">
                  <c:v>5783.416666666667</c:v>
                </c:pt>
                <c:pt idx="3">
                  <c:v>5724.25</c:v>
                </c:pt>
                <c:pt idx="4">
                  <c:v>5652.25</c:v>
                </c:pt>
                <c:pt idx="5">
                  <c:v>5591.666666666667</c:v>
                </c:pt>
                <c:pt idx="6">
                  <c:v>5602.583333333333</c:v>
                </c:pt>
                <c:pt idx="7">
                  <c:v>5527.083333333333</c:v>
                </c:pt>
                <c:pt idx="8">
                  <c:v>5554.416666666667</c:v>
                </c:pt>
                <c:pt idx="9">
                  <c:v>5729.416666666667</c:v>
                </c:pt>
                <c:pt idx="10">
                  <c:v>5619.333333333333</c:v>
                </c:pt>
                <c:pt idx="11">
                  <c:v>5685.5</c:v>
                </c:pt>
                <c:pt idx="12">
                  <c:v>5750.75</c:v>
                </c:pt>
                <c:pt idx="13">
                  <c:v>5709.333333333333</c:v>
                </c:pt>
                <c:pt idx="14">
                  <c:v>5626.833333333333</c:v>
                </c:pt>
                <c:pt idx="15">
                  <c:v>5649.083333333333</c:v>
                </c:pt>
                <c:pt idx="16">
                  <c:v>5582.333333333333</c:v>
                </c:pt>
                <c:pt idx="17">
                  <c:v>5564.833333333333</c:v>
                </c:pt>
                <c:pt idx="18">
                  <c:v>5546.666666666667</c:v>
                </c:pt>
                <c:pt idx="19">
                  <c:v>5496.5</c:v>
                </c:pt>
                <c:pt idx="20">
                  <c:v>5385.833333333333</c:v>
                </c:pt>
                <c:pt idx="21">
                  <c:v>5187.666666666667</c:v>
                </c:pt>
                <c:pt idx="22">
                  <c:v>5097.083333333333</c:v>
                </c:pt>
                <c:pt idx="23">
                  <c:v>5091.583333333333</c:v>
                </c:pt>
                <c:pt idx="24">
                  <c:v>5083.333333333333</c:v>
                </c:pt>
                <c:pt idx="25">
                  <c:v>5090.25</c:v>
                </c:pt>
                <c:pt idx="26">
                  <c:v>5218.75</c:v>
                </c:pt>
                <c:pt idx="27">
                  <c:v>5219</c:v>
                </c:pt>
                <c:pt idx="28">
                  <c:v>5168.416666666667</c:v>
                </c:pt>
                <c:pt idx="29">
                  <c:v>5143.333333333333</c:v>
                </c:pt>
                <c:pt idx="30">
                  <c:v>5189</c:v>
                </c:pt>
                <c:pt idx="31">
                  <c:v>5204.166666666667</c:v>
                </c:pt>
                <c:pt idx="32">
                  <c:v>5187</c:v>
                </c:pt>
                <c:pt idx="33">
                  <c:v>5249.083333333333</c:v>
                </c:pt>
                <c:pt idx="34">
                  <c:v>5341</c:v>
                </c:pt>
                <c:pt idx="35">
                  <c:v>5341</c:v>
                </c:pt>
                <c:pt idx="36">
                  <c:v>5404.916666666667</c:v>
                </c:pt>
                <c:pt idx="37">
                  <c:v>5380.5</c:v>
                </c:pt>
                <c:pt idx="38">
                  <c:v>5384.083333333333</c:v>
                </c:pt>
                <c:pt idx="39">
                  <c:v>5383.666666666667</c:v>
                </c:pt>
                <c:pt idx="40">
                  <c:v>5496.166666666667</c:v>
                </c:pt>
                <c:pt idx="41">
                  <c:v>5539.25</c:v>
                </c:pt>
                <c:pt idx="42">
                  <c:v>5532.5</c:v>
                </c:pt>
                <c:pt idx="43">
                  <c:v>5625.75</c:v>
                </c:pt>
                <c:pt idx="44">
                  <c:v>5649.75</c:v>
                </c:pt>
                <c:pt idx="45">
                  <c:v>5627.833333333333</c:v>
                </c:pt>
                <c:pt idx="46">
                  <c:v>5580.25</c:v>
                </c:pt>
                <c:pt idx="47">
                  <c:v>5582.333333333333</c:v>
                </c:pt>
                <c:pt idx="48">
                  <c:v>5571</c:v>
                </c:pt>
                <c:pt idx="49">
                  <c:v>5558.416666666667</c:v>
                </c:pt>
                <c:pt idx="50">
                  <c:v>5475.666666666667</c:v>
                </c:pt>
                <c:pt idx="51">
                  <c:v>5502.833333333333</c:v>
                </c:pt>
                <c:pt idx="52">
                  <c:v>5436.083333333333</c:v>
                </c:pt>
                <c:pt idx="53">
                  <c:v>5365.666666666667</c:v>
                </c:pt>
                <c:pt idx="54">
                  <c:v>5414.416666666667</c:v>
                </c:pt>
                <c:pt idx="55">
                  <c:v>5405.583333333333</c:v>
                </c:pt>
                <c:pt idx="56">
                  <c:v>5369.75</c:v>
                </c:pt>
                <c:pt idx="57">
                  <c:v>5364.166666666667</c:v>
                </c:pt>
                <c:pt idx="58">
                  <c:v>5339.333333333333</c:v>
                </c:pt>
                <c:pt idx="59">
                  <c:v>5250.083333333333</c:v>
                </c:pt>
                <c:pt idx="60">
                  <c:v>5272.666666666667</c:v>
                </c:pt>
                <c:pt idx="61">
                  <c:v>5244.833333333333</c:v>
                </c:pt>
                <c:pt idx="62">
                  <c:v>5356.416666666667</c:v>
                </c:pt>
                <c:pt idx="63">
                  <c:v>5366.166666666667</c:v>
                </c:pt>
                <c:pt idx="64">
                  <c:v>5331.083333333333</c:v>
                </c:pt>
                <c:pt idx="65">
                  <c:v>5340.916666666667</c:v>
                </c:pt>
                <c:pt idx="66">
                  <c:v>5438.916666666667</c:v>
                </c:pt>
                <c:pt idx="67">
                  <c:v>5392.75</c:v>
                </c:pt>
                <c:pt idx="68">
                  <c:v>5425.5</c:v>
                </c:pt>
                <c:pt idx="69">
                  <c:v>5566.416666666667</c:v>
                </c:pt>
                <c:pt idx="70">
                  <c:v>5653.833333333333</c:v>
                </c:pt>
                <c:pt idx="71">
                  <c:v>5968.583333333333</c:v>
                </c:pt>
                <c:pt idx="72">
                  <c:v>5765.333333333333</c:v>
                </c:pt>
                <c:pt idx="73">
                  <c:v>5815.166666666667</c:v>
                </c:pt>
                <c:pt idx="74">
                  <c:v>5815.5</c:v>
                </c:pt>
                <c:pt idx="75">
                  <c:v>5861.083333333333</c:v>
                </c:pt>
                <c:pt idx="76">
                  <c:v>6011.5</c:v>
                </c:pt>
                <c:pt idx="77">
                  <c:v>6278.166666666667</c:v>
                </c:pt>
                <c:pt idx="78">
                  <c:v>6459.166666666667</c:v>
                </c:pt>
                <c:pt idx="79">
                  <c:v>6584</c:v>
                </c:pt>
                <c:pt idx="80">
                  <c:v>6720.416666666667</c:v>
                </c:pt>
                <c:pt idx="81">
                  <c:v>6889.333333333333</c:v>
                </c:pt>
                <c:pt idx="82">
                  <c:v>7105.083333333333</c:v>
                </c:pt>
                <c:pt idx="83">
                  <c:v>7205.75</c:v>
                </c:pt>
                <c:pt idx="84">
                  <c:v>7572.083333333333</c:v>
                </c:pt>
                <c:pt idx="85">
                  <c:v>7921.083333333333</c:v>
                </c:pt>
                <c:pt idx="86">
                  <c:v>8296.333333333334</c:v>
                </c:pt>
                <c:pt idx="87">
                  <c:v>8747.833333333334</c:v>
                </c:pt>
                <c:pt idx="88">
                  <c:v>9042.5</c:v>
                </c:pt>
                <c:pt idx="89">
                  <c:v>9195.25</c:v>
                </c:pt>
                <c:pt idx="90">
                  <c:v>9510.083333333334</c:v>
                </c:pt>
                <c:pt idx="91">
                  <c:v>9724.416666666666</c:v>
                </c:pt>
                <c:pt idx="92">
                  <c:v>9859.833333333334</c:v>
                </c:pt>
                <c:pt idx="93">
                  <c:v>10006.75</c:v>
                </c:pt>
                <c:pt idx="94">
                  <c:v>10197.25</c:v>
                </c:pt>
                <c:pt idx="95">
                  <c:v>10387</c:v>
                </c:pt>
                <c:pt idx="96">
                  <c:v>10661</c:v>
                </c:pt>
                <c:pt idx="97">
                  <c:v>10844.833333333334</c:v>
                </c:pt>
                <c:pt idx="98">
                  <c:v>11036</c:v>
                </c:pt>
                <c:pt idx="99">
                  <c:v>10901.916666666666</c:v>
                </c:pt>
                <c:pt idx="100">
                  <c:v>11098.583333333334</c:v>
                </c:pt>
                <c:pt idx="101">
                  <c:v>11379.416666666666</c:v>
                </c:pt>
                <c:pt idx="102">
                  <c:v>11357.916666666666</c:v>
                </c:pt>
                <c:pt idx="103">
                  <c:v>11671.916666666666</c:v>
                </c:pt>
                <c:pt idx="104">
                  <c:v>11846.166666666666</c:v>
                </c:pt>
                <c:pt idx="105">
                  <c:v>11988.166666666666</c:v>
                </c:pt>
                <c:pt idx="106">
                  <c:v>12129.916666666666</c:v>
                </c:pt>
                <c:pt idx="107">
                  <c:v>12232</c:v>
                </c:pt>
                <c:pt idx="108">
                  <c:v>12358.416666666666</c:v>
                </c:pt>
                <c:pt idx="109">
                  <c:v>12529.166666666666</c:v>
                </c:pt>
                <c:pt idx="110">
                  <c:v>12676.666666666666</c:v>
                </c:pt>
                <c:pt idx="111">
                  <c:v>12870.083333333334</c:v>
                </c:pt>
                <c:pt idx="112">
                  <c:v>12928.166666666666</c:v>
                </c:pt>
                <c:pt idx="113">
                  <c:v>13139.666666666666</c:v>
                </c:pt>
                <c:pt idx="114">
                  <c:v>13319.916666666666</c:v>
                </c:pt>
                <c:pt idx="115">
                  <c:v>13317</c:v>
                </c:pt>
                <c:pt idx="116">
                  <c:v>13412.5</c:v>
                </c:pt>
                <c:pt idx="117">
                  <c:v>13565.916666666666</c:v>
                </c:pt>
                <c:pt idx="118">
                  <c:v>13617.666666666666</c:v>
                </c:pt>
                <c:pt idx="119">
                  <c:v>13699</c:v>
                </c:pt>
                <c:pt idx="120">
                  <c:v>13735.666666666666</c:v>
                </c:pt>
                <c:pt idx="121">
                  <c:v>13668.583333333334</c:v>
                </c:pt>
                <c:pt idx="122">
                  <c:v>13680.25</c:v>
                </c:pt>
                <c:pt idx="123">
                  <c:v>13707.25</c:v>
                </c:pt>
                <c:pt idx="124">
                  <c:v>13698.916666666666</c:v>
                </c:pt>
                <c:pt idx="125">
                  <c:v>13462.25</c:v>
                </c:pt>
                <c:pt idx="126">
                  <c:v>13474.5</c:v>
                </c:pt>
                <c:pt idx="127">
                  <c:v>13519.916666666666</c:v>
                </c:pt>
                <c:pt idx="128">
                  <c:v>13285.666666666666</c:v>
                </c:pt>
                <c:pt idx="129">
                  <c:v>13045.416666666666</c:v>
                </c:pt>
                <c:pt idx="130">
                  <c:v>12791.083333333334</c:v>
                </c:pt>
                <c:pt idx="131">
                  <c:v>12422.833333333334</c:v>
                </c:pt>
                <c:pt idx="132">
                  <c:v>12149.25</c:v>
                </c:pt>
                <c:pt idx="133">
                  <c:v>11859.333333333334</c:v>
                </c:pt>
                <c:pt idx="134">
                  <c:v>11396.916666666666</c:v>
                </c:pt>
                <c:pt idx="135">
                  <c:v>11283.583333333334</c:v>
                </c:pt>
                <c:pt idx="136">
                  <c:v>11104.666666666666</c:v>
                </c:pt>
                <c:pt idx="137">
                  <c:v>10981.583333333334</c:v>
                </c:pt>
                <c:pt idx="138">
                  <c:v>10832.416666666666</c:v>
                </c:pt>
                <c:pt idx="139">
                  <c:v>10600.416666666666</c:v>
                </c:pt>
                <c:pt idx="140">
                  <c:v>10650.916666666666</c:v>
                </c:pt>
                <c:pt idx="141">
                  <c:v>10734.583333333334</c:v>
                </c:pt>
                <c:pt idx="142">
                  <c:v>10765.666666666666</c:v>
                </c:pt>
                <c:pt idx="143">
                  <c:v>10830.5</c:v>
                </c:pt>
                <c:pt idx="144">
                  <c:v>11120.5</c:v>
                </c:pt>
                <c:pt idx="145">
                  <c:v>11422.666666666666</c:v>
                </c:pt>
                <c:pt idx="146">
                  <c:v>11815.5</c:v>
                </c:pt>
                <c:pt idx="147">
                  <c:v>11943.416666666666</c:v>
                </c:pt>
                <c:pt idx="148">
                  <c:v>11930</c:v>
                </c:pt>
                <c:pt idx="149">
                  <c:v>12032.083333333334</c:v>
                </c:pt>
                <c:pt idx="150">
                  <c:v>12139.416666666666</c:v>
                </c:pt>
                <c:pt idx="151">
                  <c:v>12040.666666666666</c:v>
                </c:pt>
                <c:pt idx="152">
                  <c:v>12086.75</c:v>
                </c:pt>
                <c:pt idx="153">
                  <c:v>11934.166666666666</c:v>
                </c:pt>
                <c:pt idx="154">
                  <c:v>11891.75</c:v>
                </c:pt>
                <c:pt idx="155">
                  <c:v>11970.5</c:v>
                </c:pt>
                <c:pt idx="156">
                  <c:v>11391.333333333334</c:v>
                </c:pt>
                <c:pt idx="157">
                  <c:v>11031.5</c:v>
                </c:pt>
                <c:pt idx="158">
                  <c:v>10596.5</c:v>
                </c:pt>
                <c:pt idx="159">
                  <c:v>10235.666666666666</c:v>
                </c:pt>
                <c:pt idx="160">
                  <c:v>10033.333333333334</c:v>
                </c:pt>
                <c:pt idx="161">
                  <c:v>9824.75</c:v>
                </c:pt>
                <c:pt idx="162">
                  <c:v>9553.833333333334</c:v>
                </c:pt>
                <c:pt idx="163">
                  <c:v>9511.416666666666</c:v>
                </c:pt>
                <c:pt idx="164">
                  <c:v>9379</c:v>
                </c:pt>
                <c:pt idx="165">
                  <c:v>9165.083333333334</c:v>
                </c:pt>
                <c:pt idx="166">
                  <c:v>8989.333333333334</c:v>
                </c:pt>
                <c:pt idx="167">
                  <c:v>8834.416666666666</c:v>
                </c:pt>
                <c:pt idx="168">
                  <c:v>8896.916666666666</c:v>
                </c:pt>
                <c:pt idx="169">
                  <c:v>8858.833333333334</c:v>
                </c:pt>
                <c:pt idx="170">
                  <c:v>8985.25</c:v>
                </c:pt>
                <c:pt idx="171">
                  <c:v>9045.5</c:v>
                </c:pt>
                <c:pt idx="172">
                  <c:v>9223.916666666666</c:v>
                </c:pt>
                <c:pt idx="173">
                  <c:v>9442.333333333334</c:v>
                </c:pt>
                <c:pt idx="174">
                  <c:v>9598.666666666666</c:v>
                </c:pt>
                <c:pt idx="175">
                  <c:v>9774.916666666666</c:v>
                </c:pt>
                <c:pt idx="176">
                  <c:v>9922.416666666666</c:v>
                </c:pt>
                <c:pt idx="177">
                  <c:v>10061</c:v>
                </c:pt>
                <c:pt idx="178">
                  <c:v>10159.083333333334</c:v>
                </c:pt>
                <c:pt idx="179">
                  <c:v>10447.833333333334</c:v>
                </c:pt>
                <c:pt idx="180">
                  <c:v>10436.416666666666</c:v>
                </c:pt>
                <c:pt idx="181">
                  <c:v>10467.416666666666</c:v>
                </c:pt>
                <c:pt idx="182">
                  <c:v>10559.416666666666</c:v>
                </c:pt>
                <c:pt idx="183">
                  <c:v>10548.166666666666</c:v>
                </c:pt>
                <c:pt idx="184">
                  <c:v>10521.083333333334</c:v>
                </c:pt>
                <c:pt idx="185">
                  <c:v>10606</c:v>
                </c:pt>
                <c:pt idx="186">
                  <c:v>10281.75</c:v>
                </c:pt>
                <c:pt idx="187">
                  <c:v>10102.833333333334</c:v>
                </c:pt>
                <c:pt idx="188">
                  <c:v>9948</c:v>
                </c:pt>
                <c:pt idx="189">
                  <c:v>9855.583333333334</c:v>
                </c:pt>
                <c:pt idx="190">
                  <c:v>9889.416666666666</c:v>
                </c:pt>
                <c:pt idx="191">
                  <c:v>9704</c:v>
                </c:pt>
                <c:pt idx="192">
                  <c:v>9774.583333333334</c:v>
                </c:pt>
                <c:pt idx="193">
                  <c:v>9905.416666666666</c:v>
                </c:pt>
                <c:pt idx="194">
                  <c:v>10066.666666666666</c:v>
                </c:pt>
                <c:pt idx="195">
                  <c:v>10159.333333333334</c:v>
                </c:pt>
                <c:pt idx="196">
                  <c:v>10266.083333333334</c:v>
                </c:pt>
                <c:pt idx="197">
                  <c:v>10057.666666666666</c:v>
                </c:pt>
                <c:pt idx="198">
                  <c:v>10468.5</c:v>
                </c:pt>
                <c:pt idx="199">
                  <c:v>10485.083333333334</c:v>
                </c:pt>
                <c:pt idx="200">
                  <c:v>10637.166666666666</c:v>
                </c:pt>
                <c:pt idx="201">
                  <c:v>10936.75</c:v>
                </c:pt>
                <c:pt idx="202">
                  <c:v>11019.583333333334</c:v>
                </c:pt>
                <c:pt idx="203">
                  <c:v>11143.833333333334</c:v>
                </c:pt>
                <c:pt idx="204">
                  <c:v>11343.333333333334</c:v>
                </c:pt>
                <c:pt idx="205">
                  <c:v>11469.666666666666</c:v>
                </c:pt>
                <c:pt idx="206">
                  <c:v>11469.75</c:v>
                </c:pt>
                <c:pt idx="207">
                  <c:v>11661.916666666666</c:v>
                </c:pt>
                <c:pt idx="208">
                  <c:v>11690.916666666666</c:v>
                </c:pt>
                <c:pt idx="209">
                  <c:v>11896.166666666666</c:v>
                </c:pt>
                <c:pt idx="210">
                  <c:v>12068.5</c:v>
                </c:pt>
                <c:pt idx="211">
                  <c:v>12160.833333333334</c:v>
                </c:pt>
                <c:pt idx="212">
                  <c:v>12238.916666666666</c:v>
                </c:pt>
                <c:pt idx="213">
                  <c:v>12333</c:v>
                </c:pt>
                <c:pt idx="214">
                  <c:v>12433.166666666666</c:v>
                </c:pt>
                <c:pt idx="215">
                  <c:v>12585.416666666666</c:v>
                </c:pt>
                <c:pt idx="216">
                  <c:v>12667.416666666666</c:v>
                </c:pt>
                <c:pt idx="217">
                  <c:v>12816.833333333334</c:v>
                </c:pt>
                <c:pt idx="218">
                  <c:v>12994</c:v>
                </c:pt>
                <c:pt idx="219">
                  <c:v>13190.583333333334</c:v>
                </c:pt>
                <c:pt idx="220">
                  <c:v>13324.25</c:v>
                </c:pt>
                <c:pt idx="221">
                  <c:v>13590.75</c:v>
                </c:pt>
                <c:pt idx="222">
                  <c:v>13843.583333333334</c:v>
                </c:pt>
                <c:pt idx="223">
                  <c:v>13998.916666666666</c:v>
                </c:pt>
                <c:pt idx="224">
                  <c:v>14112.666666666666</c:v>
                </c:pt>
                <c:pt idx="225">
                  <c:v>14342.416666666666</c:v>
                </c:pt>
                <c:pt idx="226">
                  <c:v>14674.083333333334</c:v>
                </c:pt>
                <c:pt idx="227">
                  <c:v>14970.25</c:v>
                </c:pt>
                <c:pt idx="228">
                  <c:v>15126.583333333334</c:v>
                </c:pt>
                <c:pt idx="229">
                  <c:v>15399.166666666666</c:v>
                </c:pt>
                <c:pt idx="230">
                  <c:v>15824.916666666666</c:v>
                </c:pt>
                <c:pt idx="231">
                  <c:v>16024.5</c:v>
                </c:pt>
                <c:pt idx="232">
                  <c:v>16388.666666666668</c:v>
                </c:pt>
                <c:pt idx="233">
                  <c:v>16775.5</c:v>
                </c:pt>
                <c:pt idx="234">
                  <c:v>17145.166666666668</c:v>
                </c:pt>
                <c:pt idx="235">
                  <c:v>17390.416666666668</c:v>
                </c:pt>
                <c:pt idx="236">
                  <c:v>17689.75</c:v>
                </c:pt>
                <c:pt idx="237">
                  <c:v>17863.583333333332</c:v>
                </c:pt>
                <c:pt idx="238">
                  <c:v>18075.916666666668</c:v>
                </c:pt>
                <c:pt idx="239">
                  <c:v>18171.75</c:v>
                </c:pt>
                <c:pt idx="240">
                  <c:v>18238.75</c:v>
                </c:pt>
                <c:pt idx="241">
                  <c:v>18326</c:v>
                </c:pt>
                <c:pt idx="242">
                  <c:v>18265.5</c:v>
                </c:pt>
                <c:pt idx="243">
                  <c:v>18271.833333333332</c:v>
                </c:pt>
                <c:pt idx="244">
                  <c:v>18240.333333333332</c:v>
                </c:pt>
                <c:pt idx="245">
                  <c:v>18191.916666666668</c:v>
                </c:pt>
                <c:pt idx="246">
                  <c:v>18051.583333333332</c:v>
                </c:pt>
                <c:pt idx="247">
                  <c:v>18005.5</c:v>
                </c:pt>
                <c:pt idx="248">
                  <c:v>17874.166666666668</c:v>
                </c:pt>
                <c:pt idx="249">
                  <c:v>17544.333333333332</c:v>
                </c:pt>
                <c:pt idx="250">
                  <c:v>17297.416666666668</c:v>
                </c:pt>
                <c:pt idx="251">
                  <c:v>16845.166666666668</c:v>
                </c:pt>
                <c:pt idx="252">
                  <c:v>16956.25</c:v>
                </c:pt>
                <c:pt idx="253">
                  <c:v>16991.166666666668</c:v>
                </c:pt>
                <c:pt idx="254">
                  <c:v>17154.75</c:v>
                </c:pt>
                <c:pt idx="255">
                  <c:v>17241.583333333332</c:v>
                </c:pt>
                <c:pt idx="256">
                  <c:v>17408.416666666668</c:v>
                </c:pt>
                <c:pt idx="257">
                  <c:v>17486.75</c:v>
                </c:pt>
                <c:pt idx="258">
                  <c:v>17575.5</c:v>
                </c:pt>
                <c:pt idx="259">
                  <c:v>17704.083333333332</c:v>
                </c:pt>
                <c:pt idx="260">
                  <c:v>17687.25</c:v>
                </c:pt>
                <c:pt idx="261">
                  <c:v>17962.416666666668</c:v>
                </c:pt>
                <c:pt idx="262">
                  <c:v>18103.5</c:v>
                </c:pt>
                <c:pt idx="263">
                  <c:v>18313.416666666668</c:v>
                </c:pt>
                <c:pt idx="264">
                  <c:v>18280.25</c:v>
                </c:pt>
                <c:pt idx="265">
                  <c:v>18118</c:v>
                </c:pt>
                <c:pt idx="266">
                  <c:v>17663.916666666668</c:v>
                </c:pt>
                <c:pt idx="267">
                  <c:v>17530.5</c:v>
                </c:pt>
                <c:pt idx="268">
                  <c:v>17587.916666666668</c:v>
                </c:pt>
                <c:pt idx="269">
                  <c:v>17332.583333333332</c:v>
                </c:pt>
                <c:pt idx="270">
                  <c:v>17290</c:v>
                </c:pt>
                <c:pt idx="271">
                  <c:v>17244.666666666668</c:v>
                </c:pt>
                <c:pt idx="272">
                  <c:v>17301.833333333332</c:v>
                </c:pt>
                <c:pt idx="273">
                  <c:v>17393.083333333332</c:v>
                </c:pt>
                <c:pt idx="274">
                  <c:v>17325.75</c:v>
                </c:pt>
                <c:pt idx="275">
                  <c:v>17427.416666666668</c:v>
                </c:pt>
                <c:pt idx="276">
                  <c:v>17429.333333333332</c:v>
                </c:pt>
                <c:pt idx="277">
                  <c:v>17374.083333333332</c:v>
                </c:pt>
                <c:pt idx="278">
                  <c:v>17606.25</c:v>
                </c:pt>
                <c:pt idx="279">
                  <c:v>17879.916666666668</c:v>
                </c:pt>
                <c:pt idx="280">
                  <c:v>17687.416666666668</c:v>
                </c:pt>
                <c:pt idx="281">
                  <c:v>17895.916666666668</c:v>
                </c:pt>
                <c:pt idx="282">
                  <c:v>18088.583333333332</c:v>
                </c:pt>
                <c:pt idx="283">
                  <c:v>18202.25</c:v>
                </c:pt>
                <c:pt idx="284">
                  <c:v>18399.75</c:v>
                </c:pt>
                <c:pt idx="285">
                  <c:v>18602.333333333332</c:v>
                </c:pt>
                <c:pt idx="286">
                  <c:v>18852.75</c:v>
                </c:pt>
                <c:pt idx="287">
                  <c:v>19217.666666666668</c:v>
                </c:pt>
                <c:pt idx="288">
                  <c:v>19425.666666666668</c:v>
                </c:pt>
                <c:pt idx="289">
                  <c:v>19860</c:v>
                </c:pt>
                <c:pt idx="290">
                  <c:v>20320</c:v>
                </c:pt>
                <c:pt idx="291">
                  <c:v>20425.166666666668</c:v>
                </c:pt>
                <c:pt idx="292">
                  <c:v>20723.5</c:v>
                </c:pt>
                <c:pt idx="293">
                  <c:v>21060.75</c:v>
                </c:pt>
                <c:pt idx="294">
                  <c:v>21221.583333333332</c:v>
                </c:pt>
                <c:pt idx="295">
                  <c:v>21343.666666666668</c:v>
                </c:pt>
                <c:pt idx="296">
                  <c:v>21484.083333333332</c:v>
                </c:pt>
                <c:pt idx="297">
                  <c:v>21462.833333333332</c:v>
                </c:pt>
                <c:pt idx="298">
                  <c:v>21644.75</c:v>
                </c:pt>
                <c:pt idx="299">
                  <c:v>21765.416666666668</c:v>
                </c:pt>
                <c:pt idx="300">
                  <c:v>21846.333333333332</c:v>
                </c:pt>
                <c:pt idx="301">
                  <c:v>21809.25</c:v>
                </c:pt>
                <c:pt idx="302">
                  <c:v>21881.75</c:v>
                </c:pt>
                <c:pt idx="303">
                  <c:v>21943.916666666668</c:v>
                </c:pt>
                <c:pt idx="304">
                  <c:v>22009.666666666668</c:v>
                </c:pt>
                <c:pt idx="305">
                  <c:v>22007.666666666668</c:v>
                </c:pt>
                <c:pt idx="306">
                  <c:v>21944.833333333332</c:v>
                </c:pt>
                <c:pt idx="307">
                  <c:v>22079.5</c:v>
                </c:pt>
                <c:pt idx="308">
                  <c:v>22159.583333333332</c:v>
                </c:pt>
                <c:pt idx="309">
                  <c:v>22061.166666666668</c:v>
                </c:pt>
              </c:numCache>
            </c:numRef>
          </c:val>
          <c:smooth val="0"/>
        </c:ser>
        <c:axId val="7977179"/>
        <c:axId val="4685748"/>
      </c:lineChart>
      <c:catAx>
        <c:axId val="7977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85748"/>
        <c:crosses val="autoZero"/>
        <c:auto val="1"/>
        <c:lblOffset val="100"/>
        <c:tickLblSkip val="12"/>
        <c:tickMarkSkip val="12"/>
        <c:noMultiLvlLbl val="0"/>
      </c:catAx>
      <c:valAx>
        <c:axId val="46857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9771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Verdana"/>
                <a:ea typeface="Verdana"/>
                <a:cs typeface="Verdana"/>
              </a:rPr>
              <a:t>MATRICULACI?N DE TURISMOS EN ANDALUC?A (Ciclo tendencia MM2x12C)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VEHÍCULOS!$A$5:$A$326</c:f>
              <c:numCache>
                <c:ptCount val="322"/>
                <c:pt idx="0">
                  <c:v>1979</c:v>
                </c:pt>
                <c:pt idx="12">
                  <c:v>1980</c:v>
                </c:pt>
                <c:pt idx="24">
                  <c:v>1981</c:v>
                </c:pt>
                <c:pt idx="36">
                  <c:v>1982</c:v>
                </c:pt>
                <c:pt idx="48">
                  <c:v>1983</c:v>
                </c:pt>
                <c:pt idx="60">
                  <c:v>1984</c:v>
                </c:pt>
                <c:pt idx="72">
                  <c:v>1985</c:v>
                </c:pt>
                <c:pt idx="84">
                  <c:v>1986</c:v>
                </c:pt>
                <c:pt idx="96">
                  <c:v>1987</c:v>
                </c:pt>
                <c:pt idx="108">
                  <c:v>1988</c:v>
                </c:pt>
                <c:pt idx="120">
                  <c:v>1989</c:v>
                </c:pt>
                <c:pt idx="132">
                  <c:v>1990</c:v>
                </c:pt>
                <c:pt idx="144">
                  <c:v>1991</c:v>
                </c:pt>
                <c:pt idx="156">
                  <c:v>1992</c:v>
                </c:pt>
                <c:pt idx="168">
                  <c:v>1993</c:v>
                </c:pt>
                <c:pt idx="180">
                  <c:v>1994</c:v>
                </c:pt>
                <c:pt idx="192">
                  <c:v>1995</c:v>
                </c:pt>
                <c:pt idx="204">
                  <c:v>1996</c:v>
                </c:pt>
                <c:pt idx="216">
                  <c:v>1997</c:v>
                </c:pt>
                <c:pt idx="228">
                  <c:v>1998</c:v>
                </c:pt>
                <c:pt idx="240">
                  <c:v>1999</c:v>
                </c:pt>
                <c:pt idx="252">
                  <c:v>2000</c:v>
                </c:pt>
                <c:pt idx="264">
                  <c:v>2001</c:v>
                </c:pt>
                <c:pt idx="276">
                  <c:v>2002</c:v>
                </c:pt>
                <c:pt idx="288">
                  <c:v>2003</c:v>
                </c:pt>
                <c:pt idx="300">
                  <c:v>2004</c:v>
                </c:pt>
                <c:pt idx="312">
                  <c:v>2005</c:v>
                </c:pt>
              </c:numCache>
            </c:numRef>
          </c:cat>
          <c:val>
            <c:numRef>
              <c:f>VEHÍCULOS!$C$5:$C$326</c:f>
              <c:numCache>
                <c:ptCount val="322"/>
                <c:pt idx="0">
                  <c:v>6476</c:v>
                </c:pt>
                <c:pt idx="1">
                  <c:v>4609</c:v>
                </c:pt>
                <c:pt idx="2">
                  <c:v>6191</c:v>
                </c:pt>
                <c:pt idx="3">
                  <c:v>5930</c:v>
                </c:pt>
                <c:pt idx="4">
                  <c:v>7232</c:v>
                </c:pt>
                <c:pt idx="5">
                  <c:v>6174</c:v>
                </c:pt>
                <c:pt idx="6">
                  <c:v>5661</c:v>
                </c:pt>
                <c:pt idx="7">
                  <c:v>5418</c:v>
                </c:pt>
                <c:pt idx="8">
                  <c:v>5263</c:v>
                </c:pt>
                <c:pt idx="9">
                  <c:v>5136</c:v>
                </c:pt>
                <c:pt idx="10">
                  <c:v>7266</c:v>
                </c:pt>
                <c:pt idx="11">
                  <c:v>5088</c:v>
                </c:pt>
                <c:pt idx="12">
                  <c:v>4455</c:v>
                </c:pt>
                <c:pt idx="13">
                  <c:v>5639</c:v>
                </c:pt>
                <c:pt idx="14">
                  <c:v>6139</c:v>
                </c:pt>
                <c:pt idx="15">
                  <c:v>5220</c:v>
                </c:pt>
                <c:pt idx="16">
                  <c:v>6368</c:v>
                </c:pt>
                <c:pt idx="17">
                  <c:v>5447</c:v>
                </c:pt>
                <c:pt idx="18">
                  <c:v>5792</c:v>
                </c:pt>
                <c:pt idx="19">
                  <c:v>4512</c:v>
                </c:pt>
                <c:pt idx="20">
                  <c:v>5591</c:v>
                </c:pt>
                <c:pt idx="21">
                  <c:v>7236</c:v>
                </c:pt>
                <c:pt idx="22">
                  <c:v>5945</c:v>
                </c:pt>
                <c:pt idx="23">
                  <c:v>5882</c:v>
                </c:pt>
                <c:pt idx="24">
                  <c:v>5238</c:v>
                </c:pt>
                <c:pt idx="25">
                  <c:v>5142</c:v>
                </c:pt>
                <c:pt idx="26">
                  <c:v>5149</c:v>
                </c:pt>
                <c:pt idx="27">
                  <c:v>5487</c:v>
                </c:pt>
                <c:pt idx="28">
                  <c:v>5567</c:v>
                </c:pt>
                <c:pt idx="29">
                  <c:v>5237</c:v>
                </c:pt>
                <c:pt idx="30">
                  <c:v>5574</c:v>
                </c:pt>
                <c:pt idx="31">
                  <c:v>3910</c:v>
                </c:pt>
                <c:pt idx="32">
                  <c:v>4263</c:v>
                </c:pt>
                <c:pt idx="33">
                  <c:v>4858</c:v>
                </c:pt>
                <c:pt idx="34">
                  <c:v>4858</c:v>
                </c:pt>
                <c:pt idx="35">
                  <c:v>5816</c:v>
                </c:pt>
                <c:pt idx="36">
                  <c:v>5139</c:v>
                </c:pt>
                <c:pt idx="37">
                  <c:v>5225</c:v>
                </c:pt>
                <c:pt idx="38">
                  <c:v>6691</c:v>
                </c:pt>
                <c:pt idx="39">
                  <c:v>5490</c:v>
                </c:pt>
                <c:pt idx="40">
                  <c:v>4960</c:v>
                </c:pt>
                <c:pt idx="41">
                  <c:v>4936</c:v>
                </c:pt>
                <c:pt idx="42">
                  <c:v>6122</c:v>
                </c:pt>
                <c:pt idx="43">
                  <c:v>4092</c:v>
                </c:pt>
                <c:pt idx="44">
                  <c:v>4057</c:v>
                </c:pt>
                <c:pt idx="45">
                  <c:v>5603</c:v>
                </c:pt>
                <c:pt idx="46">
                  <c:v>5961</c:v>
                </c:pt>
                <c:pt idx="47">
                  <c:v>5816</c:v>
                </c:pt>
                <c:pt idx="48">
                  <c:v>5906</c:v>
                </c:pt>
                <c:pt idx="49">
                  <c:v>4932</c:v>
                </c:pt>
                <c:pt idx="50">
                  <c:v>6734</c:v>
                </c:pt>
                <c:pt idx="51">
                  <c:v>5485</c:v>
                </c:pt>
                <c:pt idx="52">
                  <c:v>6310</c:v>
                </c:pt>
                <c:pt idx="53">
                  <c:v>5453</c:v>
                </c:pt>
                <c:pt idx="54">
                  <c:v>6041</c:v>
                </c:pt>
                <c:pt idx="55">
                  <c:v>5211</c:v>
                </c:pt>
                <c:pt idx="56">
                  <c:v>4345</c:v>
                </c:pt>
                <c:pt idx="57">
                  <c:v>5340</c:v>
                </c:pt>
                <c:pt idx="58">
                  <c:v>5390</c:v>
                </c:pt>
                <c:pt idx="59">
                  <c:v>5841</c:v>
                </c:pt>
                <c:pt idx="60">
                  <c:v>5770</c:v>
                </c:pt>
                <c:pt idx="61">
                  <c:v>4781</c:v>
                </c:pt>
                <c:pt idx="62">
                  <c:v>5741</c:v>
                </c:pt>
                <c:pt idx="63">
                  <c:v>5811</c:v>
                </c:pt>
                <c:pt idx="64">
                  <c:v>5509</c:v>
                </c:pt>
                <c:pt idx="65">
                  <c:v>4608</c:v>
                </c:pt>
                <c:pt idx="66">
                  <c:v>6626</c:v>
                </c:pt>
                <c:pt idx="67">
                  <c:v>5105</c:v>
                </c:pt>
                <c:pt idx="68">
                  <c:v>3915</c:v>
                </c:pt>
                <c:pt idx="69">
                  <c:v>5273</c:v>
                </c:pt>
                <c:pt idx="70">
                  <c:v>5092</c:v>
                </c:pt>
                <c:pt idx="71">
                  <c:v>4770</c:v>
                </c:pt>
                <c:pt idx="72">
                  <c:v>6041</c:v>
                </c:pt>
                <c:pt idx="73">
                  <c:v>4447</c:v>
                </c:pt>
                <c:pt idx="74">
                  <c:v>7080</c:v>
                </c:pt>
                <c:pt idx="75">
                  <c:v>5928</c:v>
                </c:pt>
                <c:pt idx="76">
                  <c:v>5088</c:v>
                </c:pt>
                <c:pt idx="77">
                  <c:v>4726</c:v>
                </c:pt>
                <c:pt idx="78">
                  <c:v>7802</c:v>
                </c:pt>
                <c:pt idx="79">
                  <c:v>4551</c:v>
                </c:pt>
                <c:pt idx="80">
                  <c:v>4308</c:v>
                </c:pt>
                <c:pt idx="81">
                  <c:v>6964</c:v>
                </c:pt>
                <c:pt idx="82">
                  <c:v>6141</c:v>
                </c:pt>
                <c:pt idx="83">
                  <c:v>8547</c:v>
                </c:pt>
                <c:pt idx="84">
                  <c:v>3602</c:v>
                </c:pt>
                <c:pt idx="85">
                  <c:v>5045</c:v>
                </c:pt>
                <c:pt idx="86">
                  <c:v>7084</c:v>
                </c:pt>
                <c:pt idx="87">
                  <c:v>6475</c:v>
                </c:pt>
                <c:pt idx="88">
                  <c:v>6893</c:v>
                </c:pt>
                <c:pt idx="89">
                  <c:v>7926</c:v>
                </c:pt>
                <c:pt idx="90">
                  <c:v>9974</c:v>
                </c:pt>
                <c:pt idx="91">
                  <c:v>6049</c:v>
                </c:pt>
                <c:pt idx="92">
                  <c:v>5945</c:v>
                </c:pt>
                <c:pt idx="93">
                  <c:v>8991</c:v>
                </c:pt>
                <c:pt idx="94">
                  <c:v>8730</c:v>
                </c:pt>
                <c:pt idx="95">
                  <c:v>9755</c:v>
                </c:pt>
                <c:pt idx="96">
                  <c:v>7998</c:v>
                </c:pt>
                <c:pt idx="97">
                  <c:v>9233</c:v>
                </c:pt>
                <c:pt idx="98">
                  <c:v>11587</c:v>
                </c:pt>
                <c:pt idx="99">
                  <c:v>11893</c:v>
                </c:pt>
                <c:pt idx="100">
                  <c:v>10429</c:v>
                </c:pt>
                <c:pt idx="101">
                  <c:v>9759</c:v>
                </c:pt>
                <c:pt idx="102">
                  <c:v>13752</c:v>
                </c:pt>
                <c:pt idx="103">
                  <c:v>8621</c:v>
                </c:pt>
                <c:pt idx="104">
                  <c:v>7570</c:v>
                </c:pt>
                <c:pt idx="105">
                  <c:v>10754</c:v>
                </c:pt>
                <c:pt idx="106">
                  <c:v>11016</c:v>
                </c:pt>
                <c:pt idx="107">
                  <c:v>12032</c:v>
                </c:pt>
                <c:pt idx="108">
                  <c:v>11286</c:v>
                </c:pt>
                <c:pt idx="109">
                  <c:v>11439</c:v>
                </c:pt>
                <c:pt idx="110">
                  <c:v>13881</c:v>
                </c:pt>
                <c:pt idx="111">
                  <c:v>10284</c:v>
                </c:pt>
                <c:pt idx="112">
                  <c:v>12789</c:v>
                </c:pt>
                <c:pt idx="113">
                  <c:v>13129</c:v>
                </c:pt>
                <c:pt idx="114">
                  <c:v>13494</c:v>
                </c:pt>
                <c:pt idx="115">
                  <c:v>12389</c:v>
                </c:pt>
                <c:pt idx="116">
                  <c:v>9661</c:v>
                </c:pt>
                <c:pt idx="117">
                  <c:v>12458</c:v>
                </c:pt>
                <c:pt idx="118">
                  <c:v>12717</c:v>
                </c:pt>
                <c:pt idx="119">
                  <c:v>13257</c:v>
                </c:pt>
                <c:pt idx="120">
                  <c:v>12803</c:v>
                </c:pt>
                <c:pt idx="121">
                  <c:v>13488</c:v>
                </c:pt>
                <c:pt idx="122">
                  <c:v>15651</c:v>
                </c:pt>
                <c:pt idx="123">
                  <c:v>12605</c:v>
                </c:pt>
                <c:pt idx="124">
                  <c:v>13486</c:v>
                </c:pt>
                <c:pt idx="125">
                  <c:v>15667</c:v>
                </c:pt>
                <c:pt idx="126">
                  <c:v>15657</c:v>
                </c:pt>
                <c:pt idx="127">
                  <c:v>12354</c:v>
                </c:pt>
                <c:pt idx="128">
                  <c:v>10807</c:v>
                </c:pt>
                <c:pt idx="129">
                  <c:v>14299</c:v>
                </c:pt>
                <c:pt idx="130">
                  <c:v>13338</c:v>
                </c:pt>
                <c:pt idx="131">
                  <c:v>14233</c:v>
                </c:pt>
                <c:pt idx="132">
                  <c:v>13243</c:v>
                </c:pt>
                <c:pt idx="133">
                  <c:v>12683</c:v>
                </c:pt>
                <c:pt idx="134">
                  <c:v>15791</c:v>
                </c:pt>
                <c:pt idx="135">
                  <c:v>12929</c:v>
                </c:pt>
                <c:pt idx="136">
                  <c:v>13386</c:v>
                </c:pt>
                <c:pt idx="137">
                  <c:v>12827</c:v>
                </c:pt>
                <c:pt idx="138">
                  <c:v>15804</c:v>
                </c:pt>
                <c:pt idx="139">
                  <c:v>12899</c:v>
                </c:pt>
                <c:pt idx="140">
                  <c:v>7996</c:v>
                </c:pt>
                <c:pt idx="141">
                  <c:v>11416</c:v>
                </c:pt>
                <c:pt idx="142">
                  <c:v>10286</c:v>
                </c:pt>
                <c:pt idx="143">
                  <c:v>9814</c:v>
                </c:pt>
                <c:pt idx="144">
                  <c:v>9960</c:v>
                </c:pt>
                <c:pt idx="145">
                  <c:v>9204</c:v>
                </c:pt>
                <c:pt idx="146">
                  <c:v>10242</c:v>
                </c:pt>
                <c:pt idx="147">
                  <c:v>11569</c:v>
                </c:pt>
                <c:pt idx="148">
                  <c:v>11239</c:v>
                </c:pt>
                <c:pt idx="149">
                  <c:v>11350</c:v>
                </c:pt>
                <c:pt idx="150">
                  <c:v>14014</c:v>
                </c:pt>
                <c:pt idx="151">
                  <c:v>10115</c:v>
                </c:pt>
                <c:pt idx="152">
                  <c:v>8602</c:v>
                </c:pt>
                <c:pt idx="153">
                  <c:v>12420</c:v>
                </c:pt>
                <c:pt idx="154">
                  <c:v>10659</c:v>
                </c:pt>
                <c:pt idx="155">
                  <c:v>10592</c:v>
                </c:pt>
                <c:pt idx="156">
                  <c:v>13440</c:v>
                </c:pt>
                <c:pt idx="157">
                  <c:v>12830</c:v>
                </c:pt>
                <c:pt idx="158">
                  <c:v>14956</c:v>
                </c:pt>
                <c:pt idx="159">
                  <c:v>13104</c:v>
                </c:pt>
                <c:pt idx="160">
                  <c:v>11078</c:v>
                </c:pt>
                <c:pt idx="161">
                  <c:v>12575</c:v>
                </c:pt>
                <c:pt idx="162">
                  <c:v>15302</c:v>
                </c:pt>
                <c:pt idx="163">
                  <c:v>8930</c:v>
                </c:pt>
                <c:pt idx="164">
                  <c:v>9155</c:v>
                </c:pt>
                <c:pt idx="165">
                  <c:v>10589</c:v>
                </c:pt>
                <c:pt idx="166">
                  <c:v>10150</c:v>
                </c:pt>
                <c:pt idx="167">
                  <c:v>11537</c:v>
                </c:pt>
                <c:pt idx="168">
                  <c:v>6490</c:v>
                </c:pt>
                <c:pt idx="169">
                  <c:v>8512</c:v>
                </c:pt>
                <c:pt idx="170">
                  <c:v>9736</c:v>
                </c:pt>
                <c:pt idx="171">
                  <c:v>8774</c:v>
                </c:pt>
                <c:pt idx="172">
                  <c:v>8650</c:v>
                </c:pt>
                <c:pt idx="173">
                  <c:v>10072</c:v>
                </c:pt>
                <c:pt idx="174">
                  <c:v>12051</c:v>
                </c:pt>
                <c:pt idx="175">
                  <c:v>8421</c:v>
                </c:pt>
                <c:pt idx="176">
                  <c:v>7566</c:v>
                </c:pt>
                <c:pt idx="177">
                  <c:v>8022</c:v>
                </c:pt>
                <c:pt idx="178">
                  <c:v>8041</c:v>
                </c:pt>
                <c:pt idx="179">
                  <c:v>9678</c:v>
                </c:pt>
                <c:pt idx="180">
                  <c:v>7240</c:v>
                </c:pt>
                <c:pt idx="181">
                  <c:v>8055</c:v>
                </c:pt>
                <c:pt idx="182">
                  <c:v>11253</c:v>
                </c:pt>
                <c:pt idx="183">
                  <c:v>9497</c:v>
                </c:pt>
                <c:pt idx="184">
                  <c:v>10791</c:v>
                </c:pt>
                <c:pt idx="185">
                  <c:v>12693</c:v>
                </c:pt>
                <c:pt idx="186">
                  <c:v>13927</c:v>
                </c:pt>
                <c:pt idx="187">
                  <c:v>10536</c:v>
                </c:pt>
                <c:pt idx="188">
                  <c:v>9336</c:v>
                </c:pt>
                <c:pt idx="189">
                  <c:v>9685</c:v>
                </c:pt>
                <c:pt idx="190">
                  <c:v>9218</c:v>
                </c:pt>
                <c:pt idx="191">
                  <c:v>13143</c:v>
                </c:pt>
                <c:pt idx="192">
                  <c:v>7103</c:v>
                </c:pt>
                <c:pt idx="193">
                  <c:v>8427</c:v>
                </c:pt>
                <c:pt idx="194">
                  <c:v>12357</c:v>
                </c:pt>
                <c:pt idx="195">
                  <c:v>9362</c:v>
                </c:pt>
                <c:pt idx="196">
                  <c:v>10466</c:v>
                </c:pt>
                <c:pt idx="197">
                  <c:v>13712</c:v>
                </c:pt>
                <c:pt idx="198">
                  <c:v>10036</c:v>
                </c:pt>
                <c:pt idx="199">
                  <c:v>8389</c:v>
                </c:pt>
                <c:pt idx="200">
                  <c:v>7478</c:v>
                </c:pt>
                <c:pt idx="201">
                  <c:v>8576</c:v>
                </c:pt>
                <c:pt idx="202">
                  <c:v>9624</c:v>
                </c:pt>
                <c:pt idx="203">
                  <c:v>10918</c:v>
                </c:pt>
                <c:pt idx="204">
                  <c:v>7950</c:v>
                </c:pt>
                <c:pt idx="205">
                  <c:v>9997</c:v>
                </c:pt>
                <c:pt idx="206">
                  <c:v>14292</c:v>
                </c:pt>
                <c:pt idx="207">
                  <c:v>10474</c:v>
                </c:pt>
                <c:pt idx="208">
                  <c:v>11747</c:v>
                </c:pt>
                <c:pt idx="209">
                  <c:v>11211</c:v>
                </c:pt>
                <c:pt idx="210">
                  <c:v>14966</c:v>
                </c:pt>
                <c:pt idx="211">
                  <c:v>8588</c:v>
                </c:pt>
                <c:pt idx="212">
                  <c:v>9303</c:v>
                </c:pt>
                <c:pt idx="213">
                  <c:v>12171</c:v>
                </c:pt>
                <c:pt idx="214">
                  <c:v>10618</c:v>
                </c:pt>
                <c:pt idx="215">
                  <c:v>12409</c:v>
                </c:pt>
                <c:pt idx="216">
                  <c:v>10344</c:v>
                </c:pt>
                <c:pt idx="217">
                  <c:v>11513</c:v>
                </c:pt>
                <c:pt idx="218">
                  <c:v>14293</c:v>
                </c:pt>
                <c:pt idx="219">
                  <c:v>12780</c:v>
                </c:pt>
                <c:pt idx="220">
                  <c:v>12095</c:v>
                </c:pt>
                <c:pt idx="221">
                  <c:v>13674</c:v>
                </c:pt>
                <c:pt idx="222">
                  <c:v>17034</c:v>
                </c:pt>
                <c:pt idx="223">
                  <c:v>9696</c:v>
                </c:pt>
                <c:pt idx="224">
                  <c:v>10240</c:v>
                </c:pt>
                <c:pt idx="225">
                  <c:v>13300</c:v>
                </c:pt>
                <c:pt idx="226">
                  <c:v>11820</c:v>
                </c:pt>
                <c:pt idx="227">
                  <c:v>14236</c:v>
                </c:pt>
                <c:pt idx="228">
                  <c:v>11328</c:v>
                </c:pt>
                <c:pt idx="229">
                  <c:v>13306</c:v>
                </c:pt>
                <c:pt idx="230">
                  <c:v>16419</c:v>
                </c:pt>
                <c:pt idx="231">
                  <c:v>15139</c:v>
                </c:pt>
                <c:pt idx="232">
                  <c:v>13699</c:v>
                </c:pt>
                <c:pt idx="233">
                  <c:v>16872</c:v>
                </c:pt>
                <c:pt idx="234">
                  <c:v>20068</c:v>
                </c:pt>
                <c:pt idx="235">
                  <c:v>11560</c:v>
                </c:pt>
                <c:pt idx="236">
                  <c:v>11605</c:v>
                </c:pt>
                <c:pt idx="237">
                  <c:v>16057</c:v>
                </c:pt>
                <c:pt idx="238">
                  <c:v>15800</c:v>
                </c:pt>
                <c:pt idx="239">
                  <c:v>17790</c:v>
                </c:pt>
                <c:pt idx="240">
                  <c:v>13204</c:v>
                </c:pt>
                <c:pt idx="241">
                  <c:v>16577</c:v>
                </c:pt>
                <c:pt idx="242">
                  <c:v>21528</c:v>
                </c:pt>
                <c:pt idx="243">
                  <c:v>17534</c:v>
                </c:pt>
                <c:pt idx="244">
                  <c:v>18069</c:v>
                </c:pt>
                <c:pt idx="245">
                  <c:v>21514</c:v>
                </c:pt>
                <c:pt idx="246">
                  <c:v>24504</c:v>
                </c:pt>
                <c:pt idx="247">
                  <c:v>14503</c:v>
                </c:pt>
                <c:pt idx="248">
                  <c:v>15197</c:v>
                </c:pt>
                <c:pt idx="249">
                  <c:v>18143</c:v>
                </c:pt>
                <c:pt idx="250">
                  <c:v>18348</c:v>
                </c:pt>
                <c:pt idx="251">
                  <c:v>18940</c:v>
                </c:pt>
                <c:pt idx="252">
                  <c:v>14008</c:v>
                </c:pt>
                <c:pt idx="253">
                  <c:v>17624</c:v>
                </c:pt>
                <c:pt idx="254">
                  <c:v>20802</c:v>
                </c:pt>
                <c:pt idx="255">
                  <c:v>17610</c:v>
                </c:pt>
                <c:pt idx="256">
                  <c:v>17691</c:v>
                </c:pt>
                <c:pt idx="257">
                  <c:v>20933</c:v>
                </c:pt>
                <c:pt idx="258">
                  <c:v>22820</c:v>
                </c:pt>
                <c:pt idx="259">
                  <c:v>13950</c:v>
                </c:pt>
                <c:pt idx="260">
                  <c:v>13621</c:v>
                </c:pt>
                <c:pt idx="261">
                  <c:v>14185</c:v>
                </c:pt>
                <c:pt idx="262">
                  <c:v>15385</c:v>
                </c:pt>
                <c:pt idx="263">
                  <c:v>13513</c:v>
                </c:pt>
                <c:pt idx="264">
                  <c:v>15341</c:v>
                </c:pt>
                <c:pt idx="265">
                  <c:v>18043</c:v>
                </c:pt>
                <c:pt idx="266">
                  <c:v>22765</c:v>
                </c:pt>
                <c:pt idx="267">
                  <c:v>18652</c:v>
                </c:pt>
                <c:pt idx="268">
                  <c:v>19693</c:v>
                </c:pt>
                <c:pt idx="269">
                  <c:v>21873</c:v>
                </c:pt>
                <c:pt idx="270">
                  <c:v>23885</c:v>
                </c:pt>
                <c:pt idx="271">
                  <c:v>15493</c:v>
                </c:pt>
                <c:pt idx="272">
                  <c:v>13419</c:v>
                </c:pt>
                <c:pt idx="273">
                  <c:v>17487</c:v>
                </c:pt>
                <c:pt idx="274">
                  <c:v>17078</c:v>
                </c:pt>
                <c:pt idx="275">
                  <c:v>16032</c:v>
                </c:pt>
                <c:pt idx="276">
                  <c:v>14943</c:v>
                </c:pt>
                <c:pt idx="277">
                  <c:v>16096</c:v>
                </c:pt>
                <c:pt idx="278">
                  <c:v>17316</c:v>
                </c:pt>
                <c:pt idx="279">
                  <c:v>17051</c:v>
                </c:pt>
                <c:pt idx="280">
                  <c:v>20382</c:v>
                </c:pt>
                <c:pt idx="281">
                  <c:v>18809</c:v>
                </c:pt>
                <c:pt idx="282">
                  <c:v>23374</c:v>
                </c:pt>
                <c:pt idx="283">
                  <c:v>14949</c:v>
                </c:pt>
                <c:pt idx="284">
                  <c:v>14105</c:v>
                </c:pt>
                <c:pt idx="285">
                  <c:v>18582</c:v>
                </c:pt>
                <c:pt idx="286">
                  <c:v>16270</c:v>
                </c:pt>
                <c:pt idx="287">
                  <c:v>17252</c:v>
                </c:pt>
                <c:pt idx="288">
                  <c:v>14966</c:v>
                </c:pt>
                <c:pt idx="289">
                  <c:v>15433</c:v>
                </c:pt>
                <c:pt idx="290">
                  <c:v>20102</c:v>
                </c:pt>
                <c:pt idx="291">
                  <c:v>20335</c:v>
                </c:pt>
                <c:pt idx="292">
                  <c:v>18072</c:v>
                </c:pt>
                <c:pt idx="293">
                  <c:v>21311</c:v>
                </c:pt>
                <c:pt idx="294">
                  <c:v>25686</c:v>
                </c:pt>
                <c:pt idx="295">
                  <c:v>16313</c:v>
                </c:pt>
                <c:pt idx="296">
                  <c:v>16475</c:v>
                </c:pt>
                <c:pt idx="297">
                  <c:v>21013</c:v>
                </c:pt>
                <c:pt idx="298">
                  <c:v>19275</c:v>
                </c:pt>
                <c:pt idx="299">
                  <c:v>21631</c:v>
                </c:pt>
                <c:pt idx="300">
                  <c:v>17462</c:v>
                </c:pt>
                <c:pt idx="301">
                  <c:v>20645</c:v>
                </c:pt>
                <c:pt idx="302">
                  <c:v>25622</c:v>
                </c:pt>
                <c:pt idx="303">
                  <c:v>21597</c:v>
                </c:pt>
                <c:pt idx="304">
                  <c:v>21652</c:v>
                </c:pt>
                <c:pt idx="305">
                  <c:v>25358</c:v>
                </c:pt>
                <c:pt idx="306">
                  <c:v>27616</c:v>
                </c:pt>
                <c:pt idx="307">
                  <c:v>17778</c:v>
                </c:pt>
                <c:pt idx="308">
                  <c:v>18160</c:v>
                </c:pt>
                <c:pt idx="309">
                  <c:v>20758</c:v>
                </c:pt>
                <c:pt idx="310">
                  <c:v>21458</c:v>
                </c:pt>
                <c:pt idx="311">
                  <c:v>23079</c:v>
                </c:pt>
                <c:pt idx="312">
                  <c:v>18433</c:v>
                </c:pt>
                <c:pt idx="313">
                  <c:v>20200</c:v>
                </c:pt>
                <c:pt idx="314">
                  <c:v>26492</c:v>
                </c:pt>
                <c:pt idx="315">
                  <c:v>22343</c:v>
                </c:pt>
                <c:pt idx="316">
                  <c:v>22441</c:v>
                </c:pt>
                <c:pt idx="317">
                  <c:v>25334</c:v>
                </c:pt>
                <c:pt idx="318">
                  <c:v>26862</c:v>
                </c:pt>
                <c:pt idx="319">
                  <c:v>19394</c:v>
                </c:pt>
                <c:pt idx="320">
                  <c:v>19121</c:v>
                </c:pt>
                <c:pt idx="321">
                  <c:v>19577</c:v>
                </c:pt>
              </c:numCache>
            </c:numRef>
          </c:val>
          <c:smooth val="0"/>
        </c:ser>
        <c:ser>
          <c:idx val="0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17"/>
            <c:spPr>
              <a:ln w="25400">
                <a:solidFill>
                  <a:srgbClr val="339966"/>
                </a:solidFill>
              </a:ln>
            </c:spPr>
            <c:marker>
              <c:symbol val="none"/>
            </c:marker>
          </c:dPt>
          <c:dPt>
            <c:idx val="318"/>
            <c:spPr>
              <a:ln w="25400">
                <a:solidFill>
                  <a:srgbClr val="339966"/>
                </a:solidFill>
              </a:ln>
            </c:spPr>
            <c:marker>
              <c:symbol val="none"/>
            </c:marker>
          </c:dPt>
          <c:dPt>
            <c:idx val="319"/>
            <c:spPr>
              <a:ln w="25400">
                <a:solidFill>
                  <a:srgbClr val="339966"/>
                </a:solidFill>
              </a:ln>
            </c:spPr>
            <c:marker>
              <c:symbol val="none"/>
            </c:marker>
          </c:dPt>
          <c:dPt>
            <c:idx val="320"/>
            <c:spPr>
              <a:ln w="25400">
                <a:solidFill>
                  <a:srgbClr val="339966"/>
                </a:solidFill>
              </a:ln>
            </c:spPr>
            <c:marker>
              <c:symbol val="none"/>
            </c:marker>
          </c:dPt>
          <c:dPt>
            <c:idx val="321"/>
            <c:spPr>
              <a:ln w="25400">
                <a:solidFill>
                  <a:srgbClr val="339966"/>
                </a:solidFill>
              </a:ln>
            </c:spPr>
            <c:marker>
              <c:symbol val="none"/>
            </c:marker>
          </c:dPt>
          <c:cat>
            <c:numRef>
              <c:f>VEHÍCULOS!$A$5:$A$326</c:f>
              <c:numCache>
                <c:ptCount val="322"/>
                <c:pt idx="0">
                  <c:v>1979</c:v>
                </c:pt>
                <c:pt idx="12">
                  <c:v>1980</c:v>
                </c:pt>
                <c:pt idx="24">
                  <c:v>1981</c:v>
                </c:pt>
                <c:pt idx="36">
                  <c:v>1982</c:v>
                </c:pt>
                <c:pt idx="48">
                  <c:v>1983</c:v>
                </c:pt>
                <c:pt idx="60">
                  <c:v>1984</c:v>
                </c:pt>
                <c:pt idx="72">
                  <c:v>1985</c:v>
                </c:pt>
                <c:pt idx="84">
                  <c:v>1986</c:v>
                </c:pt>
                <c:pt idx="96">
                  <c:v>1987</c:v>
                </c:pt>
                <c:pt idx="108">
                  <c:v>1988</c:v>
                </c:pt>
                <c:pt idx="120">
                  <c:v>1989</c:v>
                </c:pt>
                <c:pt idx="132">
                  <c:v>1990</c:v>
                </c:pt>
                <c:pt idx="144">
                  <c:v>1991</c:v>
                </c:pt>
                <c:pt idx="156">
                  <c:v>1992</c:v>
                </c:pt>
                <c:pt idx="168">
                  <c:v>1993</c:v>
                </c:pt>
                <c:pt idx="180">
                  <c:v>1994</c:v>
                </c:pt>
                <c:pt idx="192">
                  <c:v>1995</c:v>
                </c:pt>
                <c:pt idx="204">
                  <c:v>1996</c:v>
                </c:pt>
                <c:pt idx="216">
                  <c:v>1997</c:v>
                </c:pt>
                <c:pt idx="228">
                  <c:v>1998</c:v>
                </c:pt>
                <c:pt idx="240">
                  <c:v>1999</c:v>
                </c:pt>
                <c:pt idx="252">
                  <c:v>2000</c:v>
                </c:pt>
                <c:pt idx="264">
                  <c:v>2001</c:v>
                </c:pt>
                <c:pt idx="276">
                  <c:v>2002</c:v>
                </c:pt>
                <c:pt idx="288">
                  <c:v>2003</c:v>
                </c:pt>
                <c:pt idx="300">
                  <c:v>2004</c:v>
                </c:pt>
                <c:pt idx="312">
                  <c:v>2005</c:v>
                </c:pt>
              </c:numCache>
            </c:numRef>
          </c:cat>
          <c:val>
            <c:numRef>
              <c:f>VEHÍCULOS!$U$5:$U$326</c:f>
              <c:numCache>
                <c:ptCount val="322"/>
                <c:pt idx="7">
                  <c:v>5786.125</c:v>
                </c:pt>
                <c:pt idx="8">
                  <c:v>5744.833333333334</c:v>
                </c:pt>
                <c:pt idx="9">
                  <c:v>5785.583333333334</c:v>
                </c:pt>
                <c:pt idx="10">
                  <c:v>5753.833333333334</c:v>
                </c:pt>
                <c:pt idx="11">
                  <c:v>5688.25</c:v>
                </c:pt>
                <c:pt idx="12">
                  <c:v>5621.958333333334</c:v>
                </c:pt>
                <c:pt idx="13">
                  <c:v>5597.125</c:v>
                </c:pt>
                <c:pt idx="14">
                  <c:v>5564.833333333333</c:v>
                </c:pt>
                <c:pt idx="15">
                  <c:v>5540.75</c:v>
                </c:pt>
                <c:pt idx="16">
                  <c:v>5641.916666666667</c:v>
                </c:pt>
                <c:pt idx="17">
                  <c:v>5674.375</c:v>
                </c:pt>
                <c:pt idx="18">
                  <c:v>5652.416666666666</c:v>
                </c:pt>
                <c:pt idx="19">
                  <c:v>5718.125</c:v>
                </c:pt>
                <c:pt idx="20">
                  <c:v>5730.041666666666</c:v>
                </c:pt>
                <c:pt idx="21">
                  <c:v>5668.083333333333</c:v>
                </c:pt>
                <c:pt idx="22">
                  <c:v>5637.958333333333</c:v>
                </c:pt>
                <c:pt idx="23">
                  <c:v>5615.708333333333</c:v>
                </c:pt>
                <c:pt idx="24">
                  <c:v>5573.583333333333</c:v>
                </c:pt>
                <c:pt idx="25">
                  <c:v>5555.75</c:v>
                </c:pt>
                <c:pt idx="26">
                  <c:v>5521.583333333334</c:v>
                </c:pt>
                <c:pt idx="27">
                  <c:v>5441.166666666666</c:v>
                </c:pt>
                <c:pt idx="28">
                  <c:v>5286.75</c:v>
                </c:pt>
                <c:pt idx="29">
                  <c:v>5142.375</c:v>
                </c:pt>
                <c:pt idx="30">
                  <c:v>5094.333333333333</c:v>
                </c:pt>
                <c:pt idx="31">
                  <c:v>5087.458333333333</c:v>
                </c:pt>
                <c:pt idx="32">
                  <c:v>5086.791666666666</c:v>
                </c:pt>
                <c:pt idx="33">
                  <c:v>5154.5</c:v>
                </c:pt>
                <c:pt idx="34">
                  <c:v>5218.875</c:v>
                </c:pt>
                <c:pt idx="35">
                  <c:v>5193.708333333334</c:v>
                </c:pt>
                <c:pt idx="36">
                  <c:v>5155.875</c:v>
                </c:pt>
                <c:pt idx="37">
                  <c:v>5166.166666666666</c:v>
                </c:pt>
                <c:pt idx="38">
                  <c:v>5196.583333333334</c:v>
                </c:pt>
                <c:pt idx="39">
                  <c:v>5195.583333333334</c:v>
                </c:pt>
                <c:pt idx="40">
                  <c:v>5218.041666666666</c:v>
                </c:pt>
                <c:pt idx="41">
                  <c:v>5295.041666666666</c:v>
                </c:pt>
                <c:pt idx="42">
                  <c:v>5341</c:v>
                </c:pt>
                <c:pt idx="43">
                  <c:v>5372.958333333334</c:v>
                </c:pt>
                <c:pt idx="44">
                  <c:v>5392.708333333334</c:v>
                </c:pt>
                <c:pt idx="45">
                  <c:v>5382.291666666666</c:v>
                </c:pt>
                <c:pt idx="46">
                  <c:v>5383.875</c:v>
                </c:pt>
                <c:pt idx="47">
                  <c:v>5439.916666666667</c:v>
                </c:pt>
                <c:pt idx="48">
                  <c:v>5517.708333333334</c:v>
                </c:pt>
                <c:pt idx="49">
                  <c:v>5535.875</c:v>
                </c:pt>
                <c:pt idx="50">
                  <c:v>5579.125</c:v>
                </c:pt>
                <c:pt idx="51">
                  <c:v>5637.75</c:v>
                </c:pt>
                <c:pt idx="52">
                  <c:v>5638.791666666666</c:v>
                </c:pt>
                <c:pt idx="53">
                  <c:v>5604.041666666666</c:v>
                </c:pt>
                <c:pt idx="54">
                  <c:v>5581.291666666666</c:v>
                </c:pt>
                <c:pt idx="55">
                  <c:v>5576.666666666666</c:v>
                </c:pt>
                <c:pt idx="56">
                  <c:v>5564.708333333334</c:v>
                </c:pt>
                <c:pt idx="57">
                  <c:v>5517.041666666667</c:v>
                </c:pt>
                <c:pt idx="58">
                  <c:v>5489.25</c:v>
                </c:pt>
                <c:pt idx="59">
                  <c:v>5469.458333333333</c:v>
                </c:pt>
                <c:pt idx="60">
                  <c:v>5400.875</c:v>
                </c:pt>
                <c:pt idx="61">
                  <c:v>5390.041666666667</c:v>
                </c:pt>
                <c:pt idx="62">
                  <c:v>5410</c:v>
                </c:pt>
                <c:pt idx="63">
                  <c:v>5387.666666666666</c:v>
                </c:pt>
                <c:pt idx="64">
                  <c:v>5366.958333333334</c:v>
                </c:pt>
                <c:pt idx="65">
                  <c:v>5351.75</c:v>
                </c:pt>
                <c:pt idx="66">
                  <c:v>5294.708333333333</c:v>
                </c:pt>
                <c:pt idx="67">
                  <c:v>5261.375</c:v>
                </c:pt>
                <c:pt idx="68">
                  <c:v>5258.75</c:v>
                </c:pt>
                <c:pt idx="69">
                  <c:v>5300.625</c:v>
                </c:pt>
                <c:pt idx="70">
                  <c:v>5361.291666666667</c:v>
                </c:pt>
                <c:pt idx="71">
                  <c:v>5348.625</c:v>
                </c:pt>
                <c:pt idx="72">
                  <c:v>5336</c:v>
                </c:pt>
                <c:pt idx="73">
                  <c:v>5389.916666666667</c:v>
                </c:pt>
                <c:pt idx="74">
                  <c:v>5415.833333333334</c:v>
                </c:pt>
                <c:pt idx="75">
                  <c:v>5409.125</c:v>
                </c:pt>
                <c:pt idx="76">
                  <c:v>5495.958333333334</c:v>
                </c:pt>
                <c:pt idx="77">
                  <c:v>5610.125</c:v>
                </c:pt>
                <c:pt idx="78">
                  <c:v>5811.208333333333</c:v>
                </c:pt>
                <c:pt idx="79">
                  <c:v>5866.958333333333</c:v>
                </c:pt>
                <c:pt idx="80">
                  <c:v>5790.25</c:v>
                </c:pt>
                <c:pt idx="81">
                  <c:v>5815.333333333334</c:v>
                </c:pt>
                <c:pt idx="82">
                  <c:v>5838.291666666666</c:v>
                </c:pt>
                <c:pt idx="83">
                  <c:v>5936.291666666666</c:v>
                </c:pt>
                <c:pt idx="84">
                  <c:v>6144.833333333334</c:v>
                </c:pt>
                <c:pt idx="85">
                  <c:v>6368.666666666667</c:v>
                </c:pt>
                <c:pt idx="86">
                  <c:v>6521.583333333334</c:v>
                </c:pt>
                <c:pt idx="87">
                  <c:v>6652.208333333334</c:v>
                </c:pt>
                <c:pt idx="88">
                  <c:v>6804.875</c:v>
                </c:pt>
                <c:pt idx="89">
                  <c:v>6997.208333333333</c:v>
                </c:pt>
                <c:pt idx="90">
                  <c:v>7155.416666666666</c:v>
                </c:pt>
                <c:pt idx="91">
                  <c:v>7388.916666666666</c:v>
                </c:pt>
                <c:pt idx="92">
                  <c:v>7746.583333333333</c:v>
                </c:pt>
                <c:pt idx="93">
                  <c:v>8108.708333333334</c:v>
                </c:pt>
                <c:pt idx="94">
                  <c:v>8522.083333333334</c:v>
                </c:pt>
                <c:pt idx="95">
                  <c:v>8895.166666666668</c:v>
                </c:pt>
                <c:pt idx="96">
                  <c:v>9118.875</c:v>
                </c:pt>
                <c:pt idx="97">
                  <c:v>9352.666666666668</c:v>
                </c:pt>
                <c:pt idx="98">
                  <c:v>9617.25</c:v>
                </c:pt>
                <c:pt idx="99">
                  <c:v>9792.125</c:v>
                </c:pt>
                <c:pt idx="100">
                  <c:v>9933.291666666668</c:v>
                </c:pt>
                <c:pt idx="101">
                  <c:v>10102</c:v>
                </c:pt>
                <c:pt idx="102">
                  <c:v>10292.125</c:v>
                </c:pt>
                <c:pt idx="103">
                  <c:v>10524</c:v>
                </c:pt>
                <c:pt idx="104">
                  <c:v>10752.916666666668</c:v>
                </c:pt>
                <c:pt idx="105">
                  <c:v>10940.416666666668</c:v>
                </c:pt>
                <c:pt idx="106">
                  <c:v>10968.958333333332</c:v>
                </c:pt>
                <c:pt idx="107">
                  <c:v>11000.25</c:v>
                </c:pt>
                <c:pt idx="108">
                  <c:v>11239</c:v>
                </c:pt>
                <c:pt idx="109">
                  <c:v>11368.666666666666</c:v>
                </c:pt>
                <c:pt idx="110">
                  <c:v>11514.916666666666</c:v>
                </c:pt>
                <c:pt idx="111">
                  <c:v>11759.041666666666</c:v>
                </c:pt>
                <c:pt idx="112">
                  <c:v>11917.166666666666</c:v>
                </c:pt>
                <c:pt idx="113">
                  <c:v>12059.041666666666</c:v>
                </c:pt>
                <c:pt idx="114">
                  <c:v>12180.958333333332</c:v>
                </c:pt>
                <c:pt idx="115">
                  <c:v>12295.208333333332</c:v>
                </c:pt>
                <c:pt idx="116">
                  <c:v>12443.791666666666</c:v>
                </c:pt>
                <c:pt idx="117">
                  <c:v>12602.916666666666</c:v>
                </c:pt>
                <c:pt idx="118">
                  <c:v>12773.375</c:v>
                </c:pt>
                <c:pt idx="119">
                  <c:v>12899.125</c:v>
                </c:pt>
                <c:pt idx="120">
                  <c:v>13033.916666666666</c:v>
                </c:pt>
                <c:pt idx="121">
                  <c:v>13229.791666666666</c:v>
                </c:pt>
                <c:pt idx="122">
                  <c:v>13318.458333333332</c:v>
                </c:pt>
                <c:pt idx="123">
                  <c:v>13364.75</c:v>
                </c:pt>
                <c:pt idx="124">
                  <c:v>13489.208333333332</c:v>
                </c:pt>
                <c:pt idx="125">
                  <c:v>13591.791666666666</c:v>
                </c:pt>
                <c:pt idx="126">
                  <c:v>13658.333333333332</c:v>
                </c:pt>
                <c:pt idx="127">
                  <c:v>13717.333333333332</c:v>
                </c:pt>
                <c:pt idx="128">
                  <c:v>13702.125</c:v>
                </c:pt>
                <c:pt idx="129">
                  <c:v>13674.416666666668</c:v>
                </c:pt>
                <c:pt idx="130">
                  <c:v>13693.75</c:v>
                </c:pt>
                <c:pt idx="131">
                  <c:v>13703.083333333332</c:v>
                </c:pt>
                <c:pt idx="132">
                  <c:v>13580.583333333332</c:v>
                </c:pt>
                <c:pt idx="133">
                  <c:v>13468.375</c:v>
                </c:pt>
                <c:pt idx="134">
                  <c:v>13497.208333333332</c:v>
                </c:pt>
                <c:pt idx="135">
                  <c:v>13402.791666666666</c:v>
                </c:pt>
                <c:pt idx="136">
                  <c:v>13165.541666666666</c:v>
                </c:pt>
                <c:pt idx="137">
                  <c:v>12918.25</c:v>
                </c:pt>
                <c:pt idx="138">
                  <c:v>12606.958333333334</c:v>
                </c:pt>
                <c:pt idx="139">
                  <c:v>12286.041666666668</c:v>
                </c:pt>
                <c:pt idx="140">
                  <c:v>12004.291666666668</c:v>
                </c:pt>
                <c:pt idx="141">
                  <c:v>11628.125</c:v>
                </c:pt>
                <c:pt idx="142">
                  <c:v>11340.25</c:v>
                </c:pt>
                <c:pt idx="143">
                  <c:v>11194.125</c:v>
                </c:pt>
                <c:pt idx="144">
                  <c:v>11043.125</c:v>
                </c:pt>
                <c:pt idx="145">
                  <c:v>10907</c:v>
                </c:pt>
                <c:pt idx="146">
                  <c:v>10716.416666666666</c:v>
                </c:pt>
                <c:pt idx="147">
                  <c:v>10625.666666666666</c:v>
                </c:pt>
                <c:pt idx="148">
                  <c:v>10692.75</c:v>
                </c:pt>
                <c:pt idx="149">
                  <c:v>10750.125</c:v>
                </c:pt>
                <c:pt idx="150">
                  <c:v>10798.083333333332</c:v>
                </c:pt>
                <c:pt idx="151">
                  <c:v>10975.5</c:v>
                </c:pt>
                <c:pt idx="152">
                  <c:v>11271.583333333332</c:v>
                </c:pt>
                <c:pt idx="153">
                  <c:v>11619.083333333332</c:v>
                </c:pt>
                <c:pt idx="154">
                  <c:v>11879.458333333332</c:v>
                </c:pt>
                <c:pt idx="155">
                  <c:v>11936.708333333332</c:v>
                </c:pt>
                <c:pt idx="156">
                  <c:v>11981.041666666668</c:v>
                </c:pt>
                <c:pt idx="157">
                  <c:v>12085.75</c:v>
                </c:pt>
                <c:pt idx="158">
                  <c:v>12090.041666666666</c:v>
                </c:pt>
                <c:pt idx="159">
                  <c:v>12063.708333333332</c:v>
                </c:pt>
                <c:pt idx="160">
                  <c:v>12010.458333333332</c:v>
                </c:pt>
                <c:pt idx="161">
                  <c:v>11912.958333333332</c:v>
                </c:pt>
                <c:pt idx="162">
                  <c:v>11931.125</c:v>
                </c:pt>
                <c:pt idx="163">
                  <c:v>11680.916666666668</c:v>
                </c:pt>
                <c:pt idx="164">
                  <c:v>11211.416666666668</c:v>
                </c:pt>
                <c:pt idx="165">
                  <c:v>10814</c:v>
                </c:pt>
                <c:pt idx="166">
                  <c:v>10416.083333333332</c:v>
                </c:pt>
                <c:pt idx="167">
                  <c:v>10134.5</c:v>
                </c:pt>
                <c:pt idx="168">
                  <c:v>9929.041666666668</c:v>
                </c:pt>
                <c:pt idx="169">
                  <c:v>9689.291666666668</c:v>
                </c:pt>
                <c:pt idx="170">
                  <c:v>9532.625</c:v>
                </c:pt>
                <c:pt idx="171">
                  <c:v>9445.208333333332</c:v>
                </c:pt>
                <c:pt idx="172">
                  <c:v>9272.041666666668</c:v>
                </c:pt>
                <c:pt idx="173">
                  <c:v>9077.208333333334</c:v>
                </c:pt>
                <c:pt idx="174">
                  <c:v>8911.875</c:v>
                </c:pt>
                <c:pt idx="175">
                  <c:v>8865.666666666666</c:v>
                </c:pt>
                <c:pt idx="176">
                  <c:v>8877.875</c:v>
                </c:pt>
                <c:pt idx="177">
                  <c:v>8922.041666666668</c:v>
                </c:pt>
                <c:pt idx="178">
                  <c:v>9015.375</c:v>
                </c:pt>
                <c:pt idx="179">
                  <c:v>9134.708333333332</c:v>
                </c:pt>
                <c:pt idx="180">
                  <c:v>9333.125</c:v>
                </c:pt>
                <c:pt idx="181">
                  <c:v>9520.5</c:v>
                </c:pt>
                <c:pt idx="182">
                  <c:v>9686.791666666666</c:v>
                </c:pt>
                <c:pt idx="183">
                  <c:v>9848.666666666666</c:v>
                </c:pt>
                <c:pt idx="184">
                  <c:v>9991.708333333332</c:v>
                </c:pt>
                <c:pt idx="185">
                  <c:v>10110.041666666668</c:v>
                </c:pt>
                <c:pt idx="186">
                  <c:v>10303.458333333334</c:v>
                </c:pt>
                <c:pt idx="187">
                  <c:v>10442.125</c:v>
                </c:pt>
                <c:pt idx="188">
                  <c:v>10451.916666666666</c:v>
                </c:pt>
                <c:pt idx="189">
                  <c:v>10513.416666666666</c:v>
                </c:pt>
                <c:pt idx="190">
                  <c:v>10553.791666666666</c:v>
                </c:pt>
                <c:pt idx="191">
                  <c:v>10534.625</c:v>
                </c:pt>
                <c:pt idx="192">
                  <c:v>10563.541666666668</c:v>
                </c:pt>
                <c:pt idx="193">
                  <c:v>10443.875</c:v>
                </c:pt>
                <c:pt idx="194">
                  <c:v>10192.291666666668</c:v>
                </c:pt>
                <c:pt idx="195">
                  <c:v>10025.416666666668</c:v>
                </c:pt>
                <c:pt idx="196">
                  <c:v>9901.791666666668</c:v>
                </c:pt>
                <c:pt idx="197">
                  <c:v>9872.5</c:v>
                </c:pt>
                <c:pt idx="198">
                  <c:v>9796.708333333332</c:v>
                </c:pt>
                <c:pt idx="199">
                  <c:v>9739.291666666668</c:v>
                </c:pt>
                <c:pt idx="200">
                  <c:v>9840</c:v>
                </c:pt>
                <c:pt idx="201">
                  <c:v>9986.041666666666</c:v>
                </c:pt>
                <c:pt idx="202">
                  <c:v>10113</c:v>
                </c:pt>
                <c:pt idx="203">
                  <c:v>10212.708333333334</c:v>
                </c:pt>
                <c:pt idx="204">
                  <c:v>10161.875</c:v>
                </c:pt>
                <c:pt idx="205">
                  <c:v>10263.083333333332</c:v>
                </c:pt>
                <c:pt idx="206">
                  <c:v>10476.791666666668</c:v>
                </c:pt>
                <c:pt idx="207">
                  <c:v>10561.125</c:v>
                </c:pt>
                <c:pt idx="208">
                  <c:v>10786.958333333332</c:v>
                </c:pt>
                <c:pt idx="209">
                  <c:v>10978.166666666668</c:v>
                </c:pt>
                <c:pt idx="210">
                  <c:v>11081.708333333334</c:v>
                </c:pt>
                <c:pt idx="211">
                  <c:v>11243.583333333334</c:v>
                </c:pt>
                <c:pt idx="212">
                  <c:v>11406.5</c:v>
                </c:pt>
                <c:pt idx="213">
                  <c:v>11469.708333333332</c:v>
                </c:pt>
                <c:pt idx="214">
                  <c:v>11565.833333333332</c:v>
                </c:pt>
                <c:pt idx="215">
                  <c:v>11676.416666666666</c:v>
                </c:pt>
                <c:pt idx="216">
                  <c:v>11793.541666666666</c:v>
                </c:pt>
                <c:pt idx="217">
                  <c:v>11982.333333333332</c:v>
                </c:pt>
                <c:pt idx="218">
                  <c:v>12114.666666666668</c:v>
                </c:pt>
                <c:pt idx="219">
                  <c:v>12199.875</c:v>
                </c:pt>
                <c:pt idx="220">
                  <c:v>12285.958333333332</c:v>
                </c:pt>
                <c:pt idx="221">
                  <c:v>12383.083333333332</c:v>
                </c:pt>
                <c:pt idx="222">
                  <c:v>12509.291666666666</c:v>
                </c:pt>
                <c:pt idx="223">
                  <c:v>12626.416666666666</c:v>
                </c:pt>
                <c:pt idx="224">
                  <c:v>12742.125</c:v>
                </c:pt>
                <c:pt idx="225">
                  <c:v>12905.416666666668</c:v>
                </c:pt>
                <c:pt idx="226">
                  <c:v>13092.291666666668</c:v>
                </c:pt>
                <c:pt idx="227">
                  <c:v>13257.416666666668</c:v>
                </c:pt>
                <c:pt idx="228">
                  <c:v>13457.5</c:v>
                </c:pt>
                <c:pt idx="229">
                  <c:v>13717.166666666668</c:v>
                </c:pt>
                <c:pt idx="230">
                  <c:v>13921.25</c:v>
                </c:pt>
                <c:pt idx="231">
                  <c:v>14055.791666666666</c:v>
                </c:pt>
                <c:pt idx="232">
                  <c:v>14227.541666666666</c:v>
                </c:pt>
                <c:pt idx="233">
                  <c:v>14508.25</c:v>
                </c:pt>
                <c:pt idx="234">
                  <c:v>14822.166666666668</c:v>
                </c:pt>
                <c:pt idx="235">
                  <c:v>15048.416666666668</c:v>
                </c:pt>
                <c:pt idx="236">
                  <c:v>15262.875</c:v>
                </c:pt>
                <c:pt idx="237">
                  <c:v>15612.041666666666</c:v>
                </c:pt>
                <c:pt idx="238">
                  <c:v>15924.708333333332</c:v>
                </c:pt>
                <c:pt idx="239">
                  <c:v>16206.583333333334</c:v>
                </c:pt>
                <c:pt idx="240">
                  <c:v>16582.083333333336</c:v>
                </c:pt>
                <c:pt idx="241">
                  <c:v>16960.333333333336</c:v>
                </c:pt>
                <c:pt idx="242">
                  <c:v>17267.791666666668</c:v>
                </c:pt>
                <c:pt idx="243">
                  <c:v>17540.083333333336</c:v>
                </c:pt>
                <c:pt idx="244">
                  <c:v>17776.666666666664</c:v>
                </c:pt>
                <c:pt idx="245">
                  <c:v>17969.75</c:v>
                </c:pt>
                <c:pt idx="246">
                  <c:v>18123.833333333336</c:v>
                </c:pt>
                <c:pt idx="247">
                  <c:v>18205.25</c:v>
                </c:pt>
                <c:pt idx="248">
                  <c:v>18282.375</c:v>
                </c:pt>
                <c:pt idx="249">
                  <c:v>18295.75</c:v>
                </c:pt>
                <c:pt idx="250">
                  <c:v>18268.666666666664</c:v>
                </c:pt>
                <c:pt idx="251">
                  <c:v>18256.083333333332</c:v>
                </c:pt>
                <c:pt idx="252">
                  <c:v>18216.125</c:v>
                </c:pt>
                <c:pt idx="253">
                  <c:v>18121.75</c:v>
                </c:pt>
                <c:pt idx="254">
                  <c:v>18028.541666666664</c:v>
                </c:pt>
                <c:pt idx="255">
                  <c:v>17939.833333333336</c:v>
                </c:pt>
                <c:pt idx="256">
                  <c:v>17709.25</c:v>
                </c:pt>
                <c:pt idx="257">
                  <c:v>17420.875</c:v>
                </c:pt>
                <c:pt idx="258">
                  <c:v>17071.291666666668</c:v>
                </c:pt>
                <c:pt idx="259">
                  <c:v>16900.708333333336</c:v>
                </c:pt>
                <c:pt idx="260">
                  <c:v>16973.708333333336</c:v>
                </c:pt>
                <c:pt idx="261">
                  <c:v>17072.958333333336</c:v>
                </c:pt>
                <c:pt idx="262">
                  <c:v>17198.166666666664</c:v>
                </c:pt>
                <c:pt idx="263">
                  <c:v>17325</c:v>
                </c:pt>
                <c:pt idx="264">
                  <c:v>17447.583333333336</c:v>
                </c:pt>
                <c:pt idx="265">
                  <c:v>17531.125</c:v>
                </c:pt>
                <c:pt idx="266">
                  <c:v>17639.791666666664</c:v>
                </c:pt>
                <c:pt idx="267">
                  <c:v>17695.666666666664</c:v>
                </c:pt>
                <c:pt idx="268">
                  <c:v>17824.833333333336</c:v>
                </c:pt>
                <c:pt idx="269">
                  <c:v>18032.958333333336</c:v>
                </c:pt>
                <c:pt idx="270">
                  <c:v>18208.458333333336</c:v>
                </c:pt>
                <c:pt idx="271">
                  <c:v>18296.833333333336</c:v>
                </c:pt>
                <c:pt idx="272">
                  <c:v>18199.125</c:v>
                </c:pt>
                <c:pt idx="273">
                  <c:v>17890.958333333336</c:v>
                </c:pt>
                <c:pt idx="274">
                  <c:v>17597.208333333336</c:v>
                </c:pt>
                <c:pt idx="275">
                  <c:v>17559.208333333336</c:v>
                </c:pt>
                <c:pt idx="276">
                  <c:v>17460.25</c:v>
                </c:pt>
                <c:pt idx="277">
                  <c:v>17311.291666666664</c:v>
                </c:pt>
                <c:pt idx="278">
                  <c:v>17267.333333333336</c:v>
                </c:pt>
                <c:pt idx="279">
                  <c:v>17273.25</c:v>
                </c:pt>
                <c:pt idx="280">
                  <c:v>17347.458333333332</c:v>
                </c:pt>
                <c:pt idx="281">
                  <c:v>17359.416666666664</c:v>
                </c:pt>
                <c:pt idx="282">
                  <c:v>17376.583333333336</c:v>
                </c:pt>
                <c:pt idx="283">
                  <c:v>17428.375</c:v>
                </c:pt>
                <c:pt idx="284">
                  <c:v>17401.708333333332</c:v>
                </c:pt>
                <c:pt idx="285">
                  <c:v>17490.166666666664</c:v>
                </c:pt>
                <c:pt idx="286">
                  <c:v>17743.083333333336</c:v>
                </c:pt>
                <c:pt idx="287">
                  <c:v>17783.666666666668</c:v>
                </c:pt>
                <c:pt idx="288">
                  <c:v>17791.666666666668</c:v>
                </c:pt>
                <c:pt idx="289">
                  <c:v>17992.25</c:v>
                </c:pt>
                <c:pt idx="290">
                  <c:v>18145.416666666664</c:v>
                </c:pt>
                <c:pt idx="291">
                  <c:v>18301</c:v>
                </c:pt>
                <c:pt idx="292">
                  <c:v>18501.041666666664</c:v>
                </c:pt>
                <c:pt idx="293">
                  <c:v>18727.541666666664</c:v>
                </c:pt>
                <c:pt idx="294">
                  <c:v>19035.208333333336</c:v>
                </c:pt>
                <c:pt idx="295">
                  <c:v>19321.666666666668</c:v>
                </c:pt>
                <c:pt idx="296">
                  <c:v>19642.833333333336</c:v>
                </c:pt>
                <c:pt idx="297">
                  <c:v>20090</c:v>
                </c:pt>
                <c:pt idx="298">
                  <c:v>20372.583333333336</c:v>
                </c:pt>
                <c:pt idx="299">
                  <c:v>20574.333333333336</c:v>
                </c:pt>
                <c:pt idx="300">
                  <c:v>20892.125</c:v>
                </c:pt>
                <c:pt idx="301">
                  <c:v>21141.166666666664</c:v>
                </c:pt>
                <c:pt idx="302">
                  <c:v>21282.625</c:v>
                </c:pt>
                <c:pt idx="303">
                  <c:v>21413.875</c:v>
                </c:pt>
                <c:pt idx="304">
                  <c:v>21473.458333333332</c:v>
                </c:pt>
                <c:pt idx="305">
                  <c:v>21553.791666666664</c:v>
                </c:pt>
                <c:pt idx="306">
                  <c:v>21705.083333333336</c:v>
                </c:pt>
                <c:pt idx="307">
                  <c:v>21805.875</c:v>
                </c:pt>
                <c:pt idx="308">
                  <c:v>21827.791666666664</c:v>
                </c:pt>
                <c:pt idx="309">
                  <c:v>21845.5</c:v>
                </c:pt>
                <c:pt idx="310">
                  <c:v>21912.833333333336</c:v>
                </c:pt>
                <c:pt idx="311">
                  <c:v>21976.791666666668</c:v>
                </c:pt>
                <c:pt idx="312">
                  <c:v>22008.666666666668</c:v>
                </c:pt>
                <c:pt idx="313">
                  <c:v>21976.25</c:v>
                </c:pt>
                <c:pt idx="314">
                  <c:v>22012.166666666664</c:v>
                </c:pt>
                <c:pt idx="315">
                  <c:v>22119.541666666664</c:v>
                </c:pt>
                <c:pt idx="316">
                  <c:v>22110.375</c:v>
                </c:pt>
                <c:pt idx="317">
                  <c:v>22019.539632375396</c:v>
                </c:pt>
                <c:pt idx="318">
                  <c:v>21901.085625243846</c:v>
                </c:pt>
                <c:pt idx="319">
                  <c:v>21752.240040562036</c:v>
                </c:pt>
                <c:pt idx="320">
                  <c:v>21744.644971062167</c:v>
                </c:pt>
                <c:pt idx="321">
                  <c:v>21827.62696800739</c:v>
                </c:pt>
              </c:numCache>
            </c:numRef>
          </c:val>
          <c:smooth val="1"/>
        </c:ser>
        <c:axId val="42171733"/>
        <c:axId val="44001278"/>
      </c:lineChart>
      <c:catAx>
        <c:axId val="421717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44001278"/>
        <c:crosses val="autoZero"/>
        <c:auto val="1"/>
        <c:lblOffset val="100"/>
        <c:tickLblSkip val="12"/>
        <c:tickMarkSkip val="12"/>
        <c:noMultiLvlLbl val="0"/>
      </c:catAx>
      <c:valAx>
        <c:axId val="440012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1717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Verdana"/>
                <a:ea typeface="Verdana"/>
                <a:cs typeface="Verdana"/>
              </a:rPr>
              <a:t>MATRICULACI?N DE TURISMOS EN ESPA?A (Ciclo tendencia MM2x12C)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VEHÍCULOS!$A$5:$A$326</c:f>
              <c:numCache>
                <c:ptCount val="322"/>
                <c:pt idx="0">
                  <c:v>1979</c:v>
                </c:pt>
                <c:pt idx="12">
                  <c:v>1980</c:v>
                </c:pt>
                <c:pt idx="24">
                  <c:v>1981</c:v>
                </c:pt>
                <c:pt idx="36">
                  <c:v>1982</c:v>
                </c:pt>
                <c:pt idx="48">
                  <c:v>1983</c:v>
                </c:pt>
                <c:pt idx="60">
                  <c:v>1984</c:v>
                </c:pt>
                <c:pt idx="72">
                  <c:v>1985</c:v>
                </c:pt>
                <c:pt idx="84">
                  <c:v>1986</c:v>
                </c:pt>
                <c:pt idx="96">
                  <c:v>1987</c:v>
                </c:pt>
                <c:pt idx="108">
                  <c:v>1988</c:v>
                </c:pt>
                <c:pt idx="120">
                  <c:v>1989</c:v>
                </c:pt>
                <c:pt idx="132">
                  <c:v>1990</c:v>
                </c:pt>
                <c:pt idx="144">
                  <c:v>1991</c:v>
                </c:pt>
                <c:pt idx="156">
                  <c:v>1992</c:v>
                </c:pt>
                <c:pt idx="168">
                  <c:v>1993</c:v>
                </c:pt>
                <c:pt idx="180">
                  <c:v>1994</c:v>
                </c:pt>
                <c:pt idx="192">
                  <c:v>1995</c:v>
                </c:pt>
                <c:pt idx="204">
                  <c:v>1996</c:v>
                </c:pt>
                <c:pt idx="216">
                  <c:v>1997</c:v>
                </c:pt>
                <c:pt idx="228">
                  <c:v>1998</c:v>
                </c:pt>
                <c:pt idx="240">
                  <c:v>1999</c:v>
                </c:pt>
                <c:pt idx="252">
                  <c:v>2000</c:v>
                </c:pt>
                <c:pt idx="264">
                  <c:v>2001</c:v>
                </c:pt>
                <c:pt idx="276">
                  <c:v>2002</c:v>
                </c:pt>
                <c:pt idx="288">
                  <c:v>2003</c:v>
                </c:pt>
                <c:pt idx="300">
                  <c:v>2004</c:v>
                </c:pt>
                <c:pt idx="312">
                  <c:v>2005</c:v>
                </c:pt>
              </c:numCache>
            </c:numRef>
          </c:cat>
          <c:val>
            <c:numRef>
              <c:f>VEHÍCULOS!$D$5:$D$326</c:f>
              <c:numCache>
                <c:ptCount val="322"/>
                <c:pt idx="0">
                  <c:v>59374</c:v>
                </c:pt>
                <c:pt idx="1">
                  <c:v>43428</c:v>
                </c:pt>
                <c:pt idx="2">
                  <c:v>56098</c:v>
                </c:pt>
                <c:pt idx="3">
                  <c:v>51679</c:v>
                </c:pt>
                <c:pt idx="4">
                  <c:v>67079</c:v>
                </c:pt>
                <c:pt idx="5">
                  <c:v>55960</c:v>
                </c:pt>
                <c:pt idx="6">
                  <c:v>54722</c:v>
                </c:pt>
                <c:pt idx="7">
                  <c:v>43834</c:v>
                </c:pt>
                <c:pt idx="8">
                  <c:v>47005</c:v>
                </c:pt>
                <c:pt idx="9">
                  <c:v>44955</c:v>
                </c:pt>
                <c:pt idx="10">
                  <c:v>59949</c:v>
                </c:pt>
                <c:pt idx="11">
                  <c:v>36569</c:v>
                </c:pt>
                <c:pt idx="12">
                  <c:v>37905</c:v>
                </c:pt>
                <c:pt idx="13">
                  <c:v>45194</c:v>
                </c:pt>
                <c:pt idx="14">
                  <c:v>50833</c:v>
                </c:pt>
                <c:pt idx="15">
                  <c:v>47518</c:v>
                </c:pt>
                <c:pt idx="16">
                  <c:v>58254</c:v>
                </c:pt>
                <c:pt idx="17">
                  <c:v>44363</c:v>
                </c:pt>
                <c:pt idx="18">
                  <c:v>51821</c:v>
                </c:pt>
                <c:pt idx="19">
                  <c:v>35478</c:v>
                </c:pt>
                <c:pt idx="20">
                  <c:v>45684</c:v>
                </c:pt>
                <c:pt idx="21">
                  <c:v>59943</c:v>
                </c:pt>
                <c:pt idx="22">
                  <c:v>50357</c:v>
                </c:pt>
                <c:pt idx="23">
                  <c:v>46799</c:v>
                </c:pt>
                <c:pt idx="24">
                  <c:v>39502</c:v>
                </c:pt>
                <c:pt idx="25">
                  <c:v>39137</c:v>
                </c:pt>
                <c:pt idx="26">
                  <c:v>40775</c:v>
                </c:pt>
                <c:pt idx="27">
                  <c:v>47581</c:v>
                </c:pt>
                <c:pt idx="28">
                  <c:v>49368</c:v>
                </c:pt>
                <c:pt idx="29">
                  <c:v>44997</c:v>
                </c:pt>
                <c:pt idx="30">
                  <c:v>48687</c:v>
                </c:pt>
                <c:pt idx="31">
                  <c:v>30494</c:v>
                </c:pt>
                <c:pt idx="32">
                  <c:v>34648</c:v>
                </c:pt>
                <c:pt idx="33">
                  <c:v>42910</c:v>
                </c:pt>
                <c:pt idx="34">
                  <c:v>39933</c:v>
                </c:pt>
                <c:pt idx="35">
                  <c:v>47684</c:v>
                </c:pt>
                <c:pt idx="36">
                  <c:v>41873</c:v>
                </c:pt>
                <c:pt idx="37">
                  <c:v>43091</c:v>
                </c:pt>
                <c:pt idx="38">
                  <c:v>53729</c:v>
                </c:pt>
                <c:pt idx="39">
                  <c:v>44875</c:v>
                </c:pt>
                <c:pt idx="40">
                  <c:v>45669</c:v>
                </c:pt>
                <c:pt idx="41">
                  <c:v>46931</c:v>
                </c:pt>
                <c:pt idx="42">
                  <c:v>53236</c:v>
                </c:pt>
                <c:pt idx="43">
                  <c:v>30694</c:v>
                </c:pt>
                <c:pt idx="44">
                  <c:v>33788</c:v>
                </c:pt>
                <c:pt idx="45">
                  <c:v>45843</c:v>
                </c:pt>
                <c:pt idx="46">
                  <c:v>48932</c:v>
                </c:pt>
                <c:pt idx="47">
                  <c:v>47072</c:v>
                </c:pt>
                <c:pt idx="48">
                  <c:v>48602</c:v>
                </c:pt>
                <c:pt idx="49">
                  <c:v>42331</c:v>
                </c:pt>
                <c:pt idx="50">
                  <c:v>55121</c:v>
                </c:pt>
                <c:pt idx="51">
                  <c:v>45002</c:v>
                </c:pt>
                <c:pt idx="52">
                  <c:v>53608</c:v>
                </c:pt>
                <c:pt idx="53">
                  <c:v>45945</c:v>
                </c:pt>
                <c:pt idx="54">
                  <c:v>49821</c:v>
                </c:pt>
                <c:pt idx="55">
                  <c:v>36967</c:v>
                </c:pt>
                <c:pt idx="56">
                  <c:v>35288</c:v>
                </c:pt>
                <c:pt idx="57">
                  <c:v>46017</c:v>
                </c:pt>
                <c:pt idx="58">
                  <c:v>44190</c:v>
                </c:pt>
                <c:pt idx="59">
                  <c:v>47544</c:v>
                </c:pt>
                <c:pt idx="60">
                  <c:v>47643</c:v>
                </c:pt>
                <c:pt idx="61">
                  <c:v>39716</c:v>
                </c:pt>
                <c:pt idx="62">
                  <c:v>46422</c:v>
                </c:pt>
                <c:pt idx="63">
                  <c:v>50404</c:v>
                </c:pt>
                <c:pt idx="64">
                  <c:v>50643</c:v>
                </c:pt>
                <c:pt idx="65">
                  <c:v>41744</c:v>
                </c:pt>
                <c:pt idx="66">
                  <c:v>56412</c:v>
                </c:pt>
                <c:pt idx="67">
                  <c:v>36192</c:v>
                </c:pt>
                <c:pt idx="68">
                  <c:v>30697</c:v>
                </c:pt>
                <c:pt idx="69">
                  <c:v>43257</c:v>
                </c:pt>
                <c:pt idx="70">
                  <c:v>40266</c:v>
                </c:pt>
                <c:pt idx="71">
                  <c:v>38833</c:v>
                </c:pt>
                <c:pt idx="72">
                  <c:v>46744</c:v>
                </c:pt>
                <c:pt idx="73">
                  <c:v>37549</c:v>
                </c:pt>
                <c:pt idx="74">
                  <c:v>54185</c:v>
                </c:pt>
                <c:pt idx="75">
                  <c:v>51643</c:v>
                </c:pt>
                <c:pt idx="76">
                  <c:v>43781</c:v>
                </c:pt>
                <c:pt idx="77">
                  <c:v>42720</c:v>
                </c:pt>
                <c:pt idx="78">
                  <c:v>66489</c:v>
                </c:pt>
                <c:pt idx="79">
                  <c:v>33391</c:v>
                </c:pt>
                <c:pt idx="80">
                  <c:v>32927</c:v>
                </c:pt>
                <c:pt idx="81">
                  <c:v>57521</c:v>
                </c:pt>
                <c:pt idx="82">
                  <c:v>49047</c:v>
                </c:pt>
                <c:pt idx="83">
                  <c:v>59054</c:v>
                </c:pt>
                <c:pt idx="84">
                  <c:v>29330</c:v>
                </c:pt>
                <c:pt idx="85">
                  <c:v>41088</c:v>
                </c:pt>
                <c:pt idx="86">
                  <c:v>55732</c:v>
                </c:pt>
                <c:pt idx="87">
                  <c:v>52388</c:v>
                </c:pt>
                <c:pt idx="88">
                  <c:v>59408</c:v>
                </c:pt>
                <c:pt idx="89">
                  <c:v>67537</c:v>
                </c:pt>
                <c:pt idx="90">
                  <c:v>82716</c:v>
                </c:pt>
                <c:pt idx="91">
                  <c:v>44394</c:v>
                </c:pt>
                <c:pt idx="92">
                  <c:v>45734</c:v>
                </c:pt>
                <c:pt idx="93">
                  <c:v>71291</c:v>
                </c:pt>
                <c:pt idx="94">
                  <c:v>68449</c:v>
                </c:pt>
                <c:pt idx="95">
                  <c:v>70984</c:v>
                </c:pt>
                <c:pt idx="96">
                  <c:v>59510</c:v>
                </c:pt>
                <c:pt idx="97">
                  <c:v>68650</c:v>
                </c:pt>
                <c:pt idx="98">
                  <c:v>84380</c:v>
                </c:pt>
                <c:pt idx="99">
                  <c:v>86095</c:v>
                </c:pt>
                <c:pt idx="100">
                  <c:v>80288</c:v>
                </c:pt>
                <c:pt idx="101">
                  <c:v>79878</c:v>
                </c:pt>
                <c:pt idx="102">
                  <c:v>110543</c:v>
                </c:pt>
                <c:pt idx="103">
                  <c:v>59501</c:v>
                </c:pt>
                <c:pt idx="104">
                  <c:v>55764</c:v>
                </c:pt>
                <c:pt idx="105">
                  <c:v>78690</c:v>
                </c:pt>
                <c:pt idx="106">
                  <c:v>78445</c:v>
                </c:pt>
                <c:pt idx="107">
                  <c:v>86520</c:v>
                </c:pt>
                <c:pt idx="108">
                  <c:v>81012</c:v>
                </c:pt>
                <c:pt idx="109">
                  <c:v>81713</c:v>
                </c:pt>
                <c:pt idx="110">
                  <c:v>104756</c:v>
                </c:pt>
                <c:pt idx="111">
                  <c:v>75912</c:v>
                </c:pt>
                <c:pt idx="112">
                  <c:v>97868</c:v>
                </c:pt>
                <c:pt idx="113">
                  <c:v>102419</c:v>
                </c:pt>
                <c:pt idx="114">
                  <c:v>106741</c:v>
                </c:pt>
                <c:pt idx="115">
                  <c:v>77493</c:v>
                </c:pt>
                <c:pt idx="116">
                  <c:v>69431</c:v>
                </c:pt>
                <c:pt idx="117">
                  <c:v>86576</c:v>
                </c:pt>
                <c:pt idx="118">
                  <c:v>89089</c:v>
                </c:pt>
                <c:pt idx="119">
                  <c:v>96210</c:v>
                </c:pt>
                <c:pt idx="120">
                  <c:v>86803</c:v>
                </c:pt>
                <c:pt idx="121">
                  <c:v>97215</c:v>
                </c:pt>
                <c:pt idx="122">
                  <c:v>109727</c:v>
                </c:pt>
                <c:pt idx="123">
                  <c:v>94817</c:v>
                </c:pt>
                <c:pt idx="124">
                  <c:v>100780</c:v>
                </c:pt>
                <c:pt idx="125">
                  <c:v>117883</c:v>
                </c:pt>
                <c:pt idx="126">
                  <c:v>113877</c:v>
                </c:pt>
                <c:pt idx="127">
                  <c:v>75610</c:v>
                </c:pt>
                <c:pt idx="128">
                  <c:v>72586</c:v>
                </c:pt>
                <c:pt idx="129">
                  <c:v>94609</c:v>
                </c:pt>
                <c:pt idx="130">
                  <c:v>91543</c:v>
                </c:pt>
                <c:pt idx="131">
                  <c:v>93923</c:v>
                </c:pt>
                <c:pt idx="132">
                  <c:v>85485</c:v>
                </c:pt>
                <c:pt idx="133">
                  <c:v>84873</c:v>
                </c:pt>
                <c:pt idx="134">
                  <c:v>105810</c:v>
                </c:pt>
                <c:pt idx="135">
                  <c:v>91076</c:v>
                </c:pt>
                <c:pt idx="136">
                  <c:v>96564</c:v>
                </c:pt>
                <c:pt idx="137">
                  <c:v>93946</c:v>
                </c:pt>
                <c:pt idx="138">
                  <c:v>107865</c:v>
                </c:pt>
                <c:pt idx="139">
                  <c:v>75211</c:v>
                </c:pt>
                <c:pt idx="140">
                  <c:v>51849</c:v>
                </c:pt>
                <c:pt idx="141">
                  <c:v>77259</c:v>
                </c:pt>
                <c:pt idx="142">
                  <c:v>70702</c:v>
                </c:pt>
                <c:pt idx="143">
                  <c:v>66374</c:v>
                </c:pt>
                <c:pt idx="144">
                  <c:v>67999</c:v>
                </c:pt>
                <c:pt idx="145">
                  <c:v>70579</c:v>
                </c:pt>
                <c:pt idx="146">
                  <c:v>77765</c:v>
                </c:pt>
                <c:pt idx="147">
                  <c:v>82800</c:v>
                </c:pt>
                <c:pt idx="148">
                  <c:v>84266</c:v>
                </c:pt>
                <c:pt idx="149">
                  <c:v>84641</c:v>
                </c:pt>
                <c:pt idx="150">
                  <c:v>102484</c:v>
                </c:pt>
                <c:pt idx="151">
                  <c:v>60327</c:v>
                </c:pt>
                <c:pt idx="152">
                  <c:v>57349</c:v>
                </c:pt>
                <c:pt idx="153">
                  <c:v>81915</c:v>
                </c:pt>
                <c:pt idx="154">
                  <c:v>71270</c:v>
                </c:pt>
                <c:pt idx="155">
                  <c:v>72605</c:v>
                </c:pt>
                <c:pt idx="156">
                  <c:v>87948</c:v>
                </c:pt>
                <c:pt idx="157">
                  <c:v>87515</c:v>
                </c:pt>
                <c:pt idx="158">
                  <c:v>99159</c:v>
                </c:pt>
                <c:pt idx="159">
                  <c:v>94198</c:v>
                </c:pt>
                <c:pt idx="160">
                  <c:v>86356</c:v>
                </c:pt>
                <c:pt idx="161">
                  <c:v>96986</c:v>
                </c:pt>
                <c:pt idx="162">
                  <c:v>111299</c:v>
                </c:pt>
                <c:pt idx="163">
                  <c:v>51446</c:v>
                </c:pt>
                <c:pt idx="164">
                  <c:v>61318</c:v>
                </c:pt>
                <c:pt idx="165">
                  <c:v>74328</c:v>
                </c:pt>
                <c:pt idx="166">
                  <c:v>69780</c:v>
                </c:pt>
                <c:pt idx="167">
                  <c:v>88066</c:v>
                </c:pt>
                <c:pt idx="168">
                  <c:v>43143</c:v>
                </c:pt>
                <c:pt idx="169">
                  <c:v>60891</c:v>
                </c:pt>
                <c:pt idx="170">
                  <c:v>77092</c:v>
                </c:pt>
                <c:pt idx="171">
                  <c:v>67523</c:v>
                </c:pt>
                <c:pt idx="172">
                  <c:v>69437</c:v>
                </c:pt>
                <c:pt idx="173">
                  <c:v>77284</c:v>
                </c:pt>
                <c:pt idx="174">
                  <c:v>90287</c:v>
                </c:pt>
                <c:pt idx="175">
                  <c:v>49918</c:v>
                </c:pt>
                <c:pt idx="176">
                  <c:v>52187</c:v>
                </c:pt>
                <c:pt idx="177">
                  <c:v>58109</c:v>
                </c:pt>
                <c:pt idx="178">
                  <c:v>57910</c:v>
                </c:pt>
                <c:pt idx="179">
                  <c:v>71658</c:v>
                </c:pt>
                <c:pt idx="180">
                  <c:v>54977</c:v>
                </c:pt>
                <c:pt idx="181">
                  <c:v>64490</c:v>
                </c:pt>
                <c:pt idx="182">
                  <c:v>88819</c:v>
                </c:pt>
                <c:pt idx="183">
                  <c:v>72145</c:v>
                </c:pt>
                <c:pt idx="184">
                  <c:v>89907</c:v>
                </c:pt>
                <c:pt idx="185">
                  <c:v>98017</c:v>
                </c:pt>
                <c:pt idx="186">
                  <c:v>104812</c:v>
                </c:pt>
                <c:pt idx="187">
                  <c:v>65899</c:v>
                </c:pt>
                <c:pt idx="188">
                  <c:v>65201</c:v>
                </c:pt>
                <c:pt idx="189">
                  <c:v>71931</c:v>
                </c:pt>
                <c:pt idx="190">
                  <c:v>68761</c:v>
                </c:pt>
                <c:pt idx="191">
                  <c:v>93883</c:v>
                </c:pt>
                <c:pt idx="192">
                  <c:v>54513</c:v>
                </c:pt>
                <c:pt idx="193">
                  <c:v>66954</c:v>
                </c:pt>
                <c:pt idx="194">
                  <c:v>95812</c:v>
                </c:pt>
                <c:pt idx="195">
                  <c:v>74758</c:v>
                </c:pt>
                <c:pt idx="196">
                  <c:v>82887</c:v>
                </c:pt>
                <c:pt idx="197">
                  <c:v>104472</c:v>
                </c:pt>
                <c:pt idx="198">
                  <c:v>77071</c:v>
                </c:pt>
                <c:pt idx="199">
                  <c:v>53236</c:v>
                </c:pt>
                <c:pt idx="200">
                  <c:v>52302</c:v>
                </c:pt>
                <c:pt idx="201">
                  <c:v>63463</c:v>
                </c:pt>
                <c:pt idx="202">
                  <c:v>66334</c:v>
                </c:pt>
                <c:pt idx="203">
                  <c:v>78598</c:v>
                </c:pt>
                <c:pt idx="204">
                  <c:v>59844</c:v>
                </c:pt>
                <c:pt idx="205">
                  <c:v>77137</c:v>
                </c:pt>
                <c:pt idx="206">
                  <c:v>100551</c:v>
                </c:pt>
                <c:pt idx="207">
                  <c:v>79007</c:v>
                </c:pt>
                <c:pt idx="208">
                  <c:v>87914</c:v>
                </c:pt>
                <c:pt idx="209">
                  <c:v>83813</c:v>
                </c:pt>
                <c:pt idx="210">
                  <c:v>108708</c:v>
                </c:pt>
                <c:pt idx="211">
                  <c:v>55298</c:v>
                </c:pt>
                <c:pt idx="212">
                  <c:v>63498</c:v>
                </c:pt>
                <c:pt idx="213">
                  <c:v>84889</c:v>
                </c:pt>
                <c:pt idx="214">
                  <c:v>75800</c:v>
                </c:pt>
                <c:pt idx="215">
                  <c:v>91657</c:v>
                </c:pt>
                <c:pt idx="216">
                  <c:v>73652</c:v>
                </c:pt>
                <c:pt idx="217">
                  <c:v>78974</c:v>
                </c:pt>
                <c:pt idx="218">
                  <c:v>103278</c:v>
                </c:pt>
                <c:pt idx="219">
                  <c:v>95946</c:v>
                </c:pt>
                <c:pt idx="220">
                  <c:v>94226</c:v>
                </c:pt>
                <c:pt idx="221">
                  <c:v>100062</c:v>
                </c:pt>
                <c:pt idx="222">
                  <c:v>126439</c:v>
                </c:pt>
                <c:pt idx="223">
                  <c:v>64475</c:v>
                </c:pt>
                <c:pt idx="224">
                  <c:v>69501</c:v>
                </c:pt>
                <c:pt idx="225">
                  <c:v>95614</c:v>
                </c:pt>
                <c:pt idx="226">
                  <c:v>84340</c:v>
                </c:pt>
                <c:pt idx="227">
                  <c:v>104276</c:v>
                </c:pt>
                <c:pt idx="228">
                  <c:v>78494</c:v>
                </c:pt>
                <c:pt idx="229">
                  <c:v>94249</c:v>
                </c:pt>
                <c:pt idx="230">
                  <c:v>120207</c:v>
                </c:pt>
                <c:pt idx="231">
                  <c:v>108310</c:v>
                </c:pt>
                <c:pt idx="232">
                  <c:v>107003</c:v>
                </c:pt>
                <c:pt idx="233">
                  <c:v>124611</c:v>
                </c:pt>
                <c:pt idx="234">
                  <c:v>146965</c:v>
                </c:pt>
                <c:pt idx="235">
                  <c:v>72185</c:v>
                </c:pt>
                <c:pt idx="236">
                  <c:v>79475</c:v>
                </c:pt>
                <c:pt idx="237">
                  <c:v>113394</c:v>
                </c:pt>
                <c:pt idx="238">
                  <c:v>110547</c:v>
                </c:pt>
                <c:pt idx="239">
                  <c:v>127530</c:v>
                </c:pt>
                <c:pt idx="240">
                  <c:v>88938</c:v>
                </c:pt>
                <c:pt idx="241">
                  <c:v>115718</c:v>
                </c:pt>
                <c:pt idx="242">
                  <c:v>157049</c:v>
                </c:pt>
                <c:pt idx="243">
                  <c:v>120868</c:v>
                </c:pt>
                <c:pt idx="244">
                  <c:v>130869</c:v>
                </c:pt>
                <c:pt idx="245">
                  <c:v>155497</c:v>
                </c:pt>
                <c:pt idx="246">
                  <c:v>170428</c:v>
                </c:pt>
                <c:pt idx="247">
                  <c:v>89970</c:v>
                </c:pt>
                <c:pt idx="248">
                  <c:v>97469</c:v>
                </c:pt>
                <c:pt idx="249">
                  <c:v>121143</c:v>
                </c:pt>
                <c:pt idx="250">
                  <c:v>124069</c:v>
                </c:pt>
                <c:pt idx="251">
                  <c:v>130513</c:v>
                </c:pt>
                <c:pt idx="252">
                  <c:v>102861</c:v>
                </c:pt>
                <c:pt idx="253">
                  <c:v>129416</c:v>
                </c:pt>
                <c:pt idx="254">
                  <c:v>155434</c:v>
                </c:pt>
                <c:pt idx="255">
                  <c:v>130722</c:v>
                </c:pt>
                <c:pt idx="256">
                  <c:v>134991</c:v>
                </c:pt>
                <c:pt idx="257">
                  <c:v>152985</c:v>
                </c:pt>
                <c:pt idx="258">
                  <c:v>158495</c:v>
                </c:pt>
                <c:pt idx="259">
                  <c:v>90741</c:v>
                </c:pt>
                <c:pt idx="260">
                  <c:v>91615</c:v>
                </c:pt>
                <c:pt idx="261">
                  <c:v>106576</c:v>
                </c:pt>
                <c:pt idx="262">
                  <c:v>110689</c:v>
                </c:pt>
                <c:pt idx="263">
                  <c:v>102635</c:v>
                </c:pt>
                <c:pt idx="264">
                  <c:v>98855</c:v>
                </c:pt>
                <c:pt idx="265">
                  <c:v>123550</c:v>
                </c:pt>
                <c:pt idx="266">
                  <c:v>156510</c:v>
                </c:pt>
                <c:pt idx="267">
                  <c:v>127732</c:v>
                </c:pt>
                <c:pt idx="268">
                  <c:v>141471</c:v>
                </c:pt>
                <c:pt idx="269">
                  <c:v>157402</c:v>
                </c:pt>
                <c:pt idx="270">
                  <c:v>168514</c:v>
                </c:pt>
                <c:pt idx="271">
                  <c:v>93625</c:v>
                </c:pt>
                <c:pt idx="272">
                  <c:v>88244</c:v>
                </c:pt>
                <c:pt idx="273">
                  <c:v>118303</c:v>
                </c:pt>
                <c:pt idx="274">
                  <c:v>113488</c:v>
                </c:pt>
                <c:pt idx="275">
                  <c:v>111155</c:v>
                </c:pt>
                <c:pt idx="276">
                  <c:v>102641</c:v>
                </c:pt>
                <c:pt idx="277">
                  <c:v>111442</c:v>
                </c:pt>
                <c:pt idx="278">
                  <c:v>133241</c:v>
                </c:pt>
                <c:pt idx="279">
                  <c:v>119478</c:v>
                </c:pt>
                <c:pt idx="280">
                  <c:v>134678</c:v>
                </c:pt>
                <c:pt idx="281">
                  <c:v>131672</c:v>
                </c:pt>
                <c:pt idx="282">
                  <c:v>159921</c:v>
                </c:pt>
                <c:pt idx="283">
                  <c:v>85406</c:v>
                </c:pt>
                <c:pt idx="284">
                  <c:v>86662</c:v>
                </c:pt>
                <c:pt idx="285">
                  <c:v>118911</c:v>
                </c:pt>
                <c:pt idx="286">
                  <c:v>104093</c:v>
                </c:pt>
                <c:pt idx="287">
                  <c:v>120281</c:v>
                </c:pt>
                <c:pt idx="288">
                  <c:v>98424</c:v>
                </c:pt>
                <c:pt idx="289">
                  <c:v>105464</c:v>
                </c:pt>
                <c:pt idx="290">
                  <c:v>129118</c:v>
                </c:pt>
                <c:pt idx="291">
                  <c:v>129003</c:v>
                </c:pt>
                <c:pt idx="292">
                  <c:v>128330</c:v>
                </c:pt>
                <c:pt idx="293">
                  <c:v>147037</c:v>
                </c:pt>
                <c:pt idx="294">
                  <c:v>173071</c:v>
                </c:pt>
                <c:pt idx="295">
                  <c:v>90285</c:v>
                </c:pt>
                <c:pt idx="296">
                  <c:v>101615</c:v>
                </c:pt>
                <c:pt idx="297">
                  <c:v>132595</c:v>
                </c:pt>
                <c:pt idx="298">
                  <c:v>120524</c:v>
                </c:pt>
                <c:pt idx="299">
                  <c:v>136795</c:v>
                </c:pt>
                <c:pt idx="300">
                  <c:v>108820</c:v>
                </c:pt>
                <c:pt idx="301">
                  <c:v>130625</c:v>
                </c:pt>
                <c:pt idx="302">
                  <c:v>166062</c:v>
                </c:pt>
                <c:pt idx="303">
                  <c:v>136515</c:v>
                </c:pt>
                <c:pt idx="304">
                  <c:v>142295</c:v>
                </c:pt>
                <c:pt idx="305">
                  <c:v>170875</c:v>
                </c:pt>
                <c:pt idx="306">
                  <c:v>181139</c:v>
                </c:pt>
                <c:pt idx="307">
                  <c:v>98512</c:v>
                </c:pt>
                <c:pt idx="308">
                  <c:v>108920</c:v>
                </c:pt>
                <c:pt idx="309">
                  <c:v>130883</c:v>
                </c:pt>
                <c:pt idx="310">
                  <c:v>136870</c:v>
                </c:pt>
                <c:pt idx="311">
                  <c:v>142276</c:v>
                </c:pt>
                <c:pt idx="312">
                  <c:v>115394</c:v>
                </c:pt>
                <c:pt idx="313">
                  <c:v>130875</c:v>
                </c:pt>
                <c:pt idx="314">
                  <c:v>162060</c:v>
                </c:pt>
                <c:pt idx="315">
                  <c:v>146986</c:v>
                </c:pt>
                <c:pt idx="316">
                  <c:v>153558</c:v>
                </c:pt>
                <c:pt idx="317">
                  <c:v>173663</c:v>
                </c:pt>
                <c:pt idx="318">
                  <c:v>175896</c:v>
                </c:pt>
                <c:pt idx="319">
                  <c:v>107723</c:v>
                </c:pt>
                <c:pt idx="320">
                  <c:v>114827</c:v>
                </c:pt>
                <c:pt idx="321">
                  <c:v>119665</c:v>
                </c:pt>
              </c:numCache>
            </c:numRef>
          </c:val>
          <c:smooth val="0"/>
        </c:ser>
        <c:ser>
          <c:idx val="0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17"/>
            <c:spPr>
              <a:ln w="25400">
                <a:solidFill>
                  <a:srgbClr val="339966"/>
                </a:solidFill>
              </a:ln>
            </c:spPr>
            <c:marker>
              <c:symbol val="none"/>
            </c:marker>
          </c:dPt>
          <c:dPt>
            <c:idx val="318"/>
            <c:spPr>
              <a:ln w="25400">
                <a:solidFill>
                  <a:srgbClr val="339966"/>
                </a:solidFill>
              </a:ln>
            </c:spPr>
            <c:marker>
              <c:symbol val="none"/>
            </c:marker>
          </c:dPt>
          <c:dPt>
            <c:idx val="319"/>
            <c:spPr>
              <a:ln w="25400">
                <a:solidFill>
                  <a:srgbClr val="339966"/>
                </a:solidFill>
              </a:ln>
            </c:spPr>
            <c:marker>
              <c:symbol val="none"/>
            </c:marker>
          </c:dPt>
          <c:dPt>
            <c:idx val="320"/>
            <c:spPr>
              <a:ln w="25400">
                <a:solidFill>
                  <a:srgbClr val="339966"/>
                </a:solidFill>
              </a:ln>
            </c:spPr>
            <c:marker>
              <c:symbol val="none"/>
            </c:marker>
          </c:dPt>
          <c:dPt>
            <c:idx val="321"/>
            <c:spPr>
              <a:ln w="25400">
                <a:solidFill>
                  <a:srgbClr val="339966"/>
                </a:solidFill>
              </a:ln>
            </c:spPr>
            <c:marker>
              <c:symbol val="none"/>
            </c:marker>
          </c:dPt>
          <c:cat>
            <c:numRef>
              <c:f>VEHÍCULOS!$A$5:$A$326</c:f>
              <c:numCache>
                <c:ptCount val="322"/>
                <c:pt idx="0">
                  <c:v>1979</c:v>
                </c:pt>
                <c:pt idx="12">
                  <c:v>1980</c:v>
                </c:pt>
                <c:pt idx="24">
                  <c:v>1981</c:v>
                </c:pt>
                <c:pt idx="36">
                  <c:v>1982</c:v>
                </c:pt>
                <c:pt idx="48">
                  <c:v>1983</c:v>
                </c:pt>
                <c:pt idx="60">
                  <c:v>1984</c:v>
                </c:pt>
                <c:pt idx="72">
                  <c:v>1985</c:v>
                </c:pt>
                <c:pt idx="84">
                  <c:v>1986</c:v>
                </c:pt>
                <c:pt idx="96">
                  <c:v>1987</c:v>
                </c:pt>
                <c:pt idx="108">
                  <c:v>1988</c:v>
                </c:pt>
                <c:pt idx="120">
                  <c:v>1989</c:v>
                </c:pt>
                <c:pt idx="132">
                  <c:v>1990</c:v>
                </c:pt>
                <c:pt idx="144">
                  <c:v>1991</c:v>
                </c:pt>
                <c:pt idx="156">
                  <c:v>1992</c:v>
                </c:pt>
                <c:pt idx="168">
                  <c:v>1993</c:v>
                </c:pt>
                <c:pt idx="180">
                  <c:v>1994</c:v>
                </c:pt>
                <c:pt idx="192">
                  <c:v>1995</c:v>
                </c:pt>
                <c:pt idx="204">
                  <c:v>1996</c:v>
                </c:pt>
                <c:pt idx="216">
                  <c:v>1997</c:v>
                </c:pt>
                <c:pt idx="228">
                  <c:v>1998</c:v>
                </c:pt>
                <c:pt idx="240">
                  <c:v>1999</c:v>
                </c:pt>
                <c:pt idx="252">
                  <c:v>2000</c:v>
                </c:pt>
                <c:pt idx="264">
                  <c:v>2001</c:v>
                </c:pt>
                <c:pt idx="276">
                  <c:v>2002</c:v>
                </c:pt>
                <c:pt idx="288">
                  <c:v>2003</c:v>
                </c:pt>
                <c:pt idx="300">
                  <c:v>2004</c:v>
                </c:pt>
                <c:pt idx="312">
                  <c:v>2005</c:v>
                </c:pt>
              </c:numCache>
            </c:numRef>
          </c:cat>
          <c:val>
            <c:numRef>
              <c:f>VEHÍCULOS!$V$5:$V$326</c:f>
              <c:numCache>
                <c:ptCount val="322"/>
                <c:pt idx="7">
                  <c:v>50826.45833333333</c:v>
                </c:pt>
                <c:pt idx="8">
                  <c:v>50005.5</c:v>
                </c:pt>
                <c:pt idx="9">
                  <c:v>49859.708333333336</c:v>
                </c:pt>
                <c:pt idx="10">
                  <c:v>49466.958333333336</c:v>
                </c:pt>
                <c:pt idx="11">
                  <c:v>48925.875</c:v>
                </c:pt>
                <c:pt idx="12">
                  <c:v>48074.95833333333</c:v>
                </c:pt>
                <c:pt idx="13">
                  <c:v>47470.875</c:v>
                </c:pt>
                <c:pt idx="14">
                  <c:v>47001.83333333333</c:v>
                </c:pt>
                <c:pt idx="15">
                  <c:v>46598.625</c:v>
                </c:pt>
                <c:pt idx="16">
                  <c:v>47168.083333333336</c:v>
                </c:pt>
                <c:pt idx="17">
                  <c:v>47392.91666666667</c:v>
                </c:pt>
                <c:pt idx="18">
                  <c:v>47419.5</c:v>
                </c:pt>
                <c:pt idx="19">
                  <c:v>47912.29166666667</c:v>
                </c:pt>
                <c:pt idx="20">
                  <c:v>47726.458333333336</c:v>
                </c:pt>
                <c:pt idx="21">
                  <c:v>47055</c:v>
                </c:pt>
                <c:pt idx="22">
                  <c:v>46638.541666666664</c:v>
                </c:pt>
                <c:pt idx="23">
                  <c:v>46270.916666666664</c:v>
                </c:pt>
                <c:pt idx="24">
                  <c:v>45927.08333333333</c:v>
                </c:pt>
                <c:pt idx="25">
                  <c:v>45822.91666666667</c:v>
                </c:pt>
                <c:pt idx="26">
                  <c:v>45484.66666666667</c:v>
                </c:pt>
                <c:pt idx="27">
                  <c:v>44817.16666666667</c:v>
                </c:pt>
                <c:pt idx="28">
                  <c:v>43647.625</c:v>
                </c:pt>
                <c:pt idx="29">
                  <c:v>42503.58333333333</c:v>
                </c:pt>
                <c:pt idx="30">
                  <c:v>42106.125</c:v>
                </c:pt>
                <c:pt idx="31">
                  <c:v>42241.79166666667</c:v>
                </c:pt>
                <c:pt idx="32">
                  <c:v>42505.333333333336</c:v>
                </c:pt>
                <c:pt idx="33">
                  <c:v>43209.833333333336</c:v>
                </c:pt>
                <c:pt idx="34">
                  <c:v>43636.833333333336</c:v>
                </c:pt>
                <c:pt idx="35">
                  <c:v>43369.958333333336</c:v>
                </c:pt>
                <c:pt idx="36">
                  <c:v>43296.41666666667</c:v>
                </c:pt>
                <c:pt idx="37">
                  <c:v>43566.54166666667</c:v>
                </c:pt>
                <c:pt idx="38">
                  <c:v>43764.41666666667</c:v>
                </c:pt>
                <c:pt idx="39">
                  <c:v>43736.91666666667</c:v>
                </c:pt>
                <c:pt idx="40">
                  <c:v>43823.29166666667</c:v>
                </c:pt>
                <c:pt idx="41">
                  <c:v>44320.45833333333</c:v>
                </c:pt>
                <c:pt idx="42">
                  <c:v>44669.916666666664</c:v>
                </c:pt>
                <c:pt idx="43">
                  <c:v>44924.791666666664</c:v>
                </c:pt>
                <c:pt idx="44">
                  <c:v>45173.5</c:v>
                </c:pt>
                <c:pt idx="45">
                  <c:v>45199.833333333336</c:v>
                </c:pt>
                <c:pt idx="46">
                  <c:v>45263.125</c:v>
                </c:pt>
                <c:pt idx="47">
                  <c:v>45599.20833333333</c:v>
                </c:pt>
                <c:pt idx="48">
                  <c:v>45888.91666666667</c:v>
                </c:pt>
                <c:pt idx="49">
                  <c:v>45705.54166666667</c:v>
                </c:pt>
                <c:pt idx="50">
                  <c:v>45824.625</c:v>
                </c:pt>
                <c:pt idx="51">
                  <c:v>46148.5</c:v>
                </c:pt>
                <c:pt idx="52">
                  <c:v>46218.25</c:v>
                </c:pt>
                <c:pt idx="53">
                  <c:v>46027.91666666667</c:v>
                </c:pt>
                <c:pt idx="54">
                  <c:v>45850</c:v>
                </c:pt>
                <c:pt idx="55">
                  <c:v>45829.70833333333</c:v>
                </c:pt>
                <c:pt idx="56">
                  <c:v>45680.79166666667</c:v>
                </c:pt>
                <c:pt idx="57">
                  <c:v>45209.375</c:v>
                </c:pt>
                <c:pt idx="58">
                  <c:v>45072</c:v>
                </c:pt>
                <c:pt idx="59">
                  <c:v>45173.54166666667</c:v>
                </c:pt>
                <c:pt idx="60">
                  <c:v>44874.95833333333</c:v>
                </c:pt>
                <c:pt idx="61">
                  <c:v>44974.541666666664</c:v>
                </c:pt>
                <c:pt idx="62">
                  <c:v>45216.875</c:v>
                </c:pt>
                <c:pt idx="63">
                  <c:v>44993.29166666667</c:v>
                </c:pt>
                <c:pt idx="64">
                  <c:v>44687</c:v>
                </c:pt>
                <c:pt idx="65">
                  <c:v>44408.5</c:v>
                </c:pt>
                <c:pt idx="66">
                  <c:v>43882.04166666667</c:v>
                </c:pt>
                <c:pt idx="67">
                  <c:v>43481.625</c:v>
                </c:pt>
                <c:pt idx="68">
                  <c:v>43353.875</c:v>
                </c:pt>
                <c:pt idx="69">
                  <c:v>43587.04166666667</c:v>
                </c:pt>
                <c:pt idx="70">
                  <c:v>43962.125</c:v>
                </c:pt>
                <c:pt idx="71">
                  <c:v>43727.83333333333</c:v>
                </c:pt>
                <c:pt idx="72">
                  <c:v>43482.58333333333</c:v>
                </c:pt>
                <c:pt idx="73">
                  <c:v>43943.125</c:v>
                </c:pt>
                <c:pt idx="74">
                  <c:v>44246.29166666667</c:v>
                </c:pt>
                <c:pt idx="75">
                  <c:v>44222.5</c:v>
                </c:pt>
                <c:pt idx="76">
                  <c:v>44909.75</c:v>
                </c:pt>
                <c:pt idx="77">
                  <c:v>45869.958333333336</c:v>
                </c:pt>
                <c:pt idx="78">
                  <c:v>47078.375</c:v>
                </c:pt>
                <c:pt idx="79">
                  <c:v>47195.33333333333</c:v>
                </c:pt>
                <c:pt idx="80">
                  <c:v>46617.20833333333</c:v>
                </c:pt>
                <c:pt idx="81">
                  <c:v>46829.125</c:v>
                </c:pt>
                <c:pt idx="82">
                  <c:v>46924.625</c:v>
                </c:pt>
                <c:pt idx="83">
                  <c:v>47606.791666666664</c:v>
                </c:pt>
                <c:pt idx="84">
                  <c:v>49291.95833333333</c:v>
                </c:pt>
                <c:pt idx="85">
                  <c:v>51002.125</c:v>
                </c:pt>
                <c:pt idx="86">
                  <c:v>52136.70833333333</c:v>
                </c:pt>
                <c:pt idx="87">
                  <c:v>53128.791666666664</c:v>
                </c:pt>
                <c:pt idx="88">
                  <c:v>54236.166666666664</c:v>
                </c:pt>
                <c:pt idx="89">
                  <c:v>55618.33333333333</c:v>
                </c:pt>
                <c:pt idx="90">
                  <c:v>56923.83333333333</c:v>
                </c:pt>
                <c:pt idx="91">
                  <c:v>58678.416666666664</c:v>
                </c:pt>
                <c:pt idx="92">
                  <c:v>61084.33333333333</c:v>
                </c:pt>
                <c:pt idx="93">
                  <c:v>63426.41666666667</c:v>
                </c:pt>
                <c:pt idx="94">
                  <c:v>66024.54166666667</c:v>
                </c:pt>
                <c:pt idx="95">
                  <c:v>68299</c:v>
                </c:pt>
                <c:pt idx="96">
                  <c:v>69683.20833333334</c:v>
                </c:pt>
                <c:pt idx="97">
                  <c:v>71356.875</c:v>
                </c:pt>
                <c:pt idx="98">
                  <c:v>73145.79166666666</c:v>
                </c:pt>
                <c:pt idx="99">
                  <c:v>74193.16666666666</c:v>
                </c:pt>
                <c:pt idx="100">
                  <c:v>74919.375</c:v>
                </c:pt>
                <c:pt idx="101">
                  <c:v>75644.16666666667</c:v>
                </c:pt>
                <c:pt idx="102">
                  <c:v>76708</c:v>
                </c:pt>
                <c:pt idx="103">
                  <c:v>78251.25</c:v>
                </c:pt>
                <c:pt idx="104">
                  <c:v>79691.45833333334</c:v>
                </c:pt>
                <c:pt idx="105">
                  <c:v>81084.75</c:v>
                </c:pt>
                <c:pt idx="106">
                  <c:v>81509.45833333334</c:v>
                </c:pt>
                <c:pt idx="107">
                  <c:v>81817.66666666667</c:v>
                </c:pt>
                <c:pt idx="108">
                  <c:v>83489.375</c:v>
                </c:pt>
                <c:pt idx="109">
                  <c:v>84270.16666666666</c:v>
                </c:pt>
                <c:pt idx="110">
                  <c:v>84861.41666666666</c:v>
                </c:pt>
                <c:pt idx="111">
                  <c:v>86180.54166666666</c:v>
                </c:pt>
                <c:pt idx="112">
                  <c:v>87078.58333333334</c:v>
                </c:pt>
                <c:pt idx="113">
                  <c:v>87850.66666666667</c:v>
                </c:pt>
                <c:pt idx="114">
                  <c:v>88697.91666666667</c:v>
                </c:pt>
                <c:pt idx="115">
                  <c:v>89342.95833333334</c:v>
                </c:pt>
                <c:pt idx="116">
                  <c:v>90230.16666666666</c:v>
                </c:pt>
                <c:pt idx="117">
                  <c:v>91083.20833333333</c:v>
                </c:pt>
                <c:pt idx="118">
                  <c:v>92078.04166666666</c:v>
                </c:pt>
                <c:pt idx="119">
                  <c:v>92987.08333333334</c:v>
                </c:pt>
                <c:pt idx="120">
                  <c:v>93752.75</c:v>
                </c:pt>
                <c:pt idx="121">
                  <c:v>94694.41666666666</c:v>
                </c:pt>
                <c:pt idx="122">
                  <c:v>94913.29166666666</c:v>
                </c:pt>
                <c:pt idx="123">
                  <c:v>94966.29166666666</c:v>
                </c:pt>
                <c:pt idx="124">
                  <c:v>95432.45833333334</c:v>
                </c:pt>
                <c:pt idx="125">
                  <c:v>95869.41666666667</c:v>
                </c:pt>
                <c:pt idx="126">
                  <c:v>95876.375</c:v>
                </c:pt>
                <c:pt idx="127">
                  <c:v>95726.16666666666</c:v>
                </c:pt>
                <c:pt idx="128">
                  <c:v>95157</c:v>
                </c:pt>
                <c:pt idx="129">
                  <c:v>94479.54166666666</c:v>
                </c:pt>
                <c:pt idx="130">
                  <c:v>94160.45833333333</c:v>
                </c:pt>
                <c:pt idx="131">
                  <c:v>93828.91666666666</c:v>
                </c:pt>
                <c:pt idx="132">
                  <c:v>92655.875</c:v>
                </c:pt>
                <c:pt idx="133">
                  <c:v>91408</c:v>
                </c:pt>
                <c:pt idx="134">
                  <c:v>91140.875</c:v>
                </c:pt>
                <c:pt idx="135">
                  <c:v>90260.20833333334</c:v>
                </c:pt>
                <c:pt idx="136">
                  <c:v>88673.25</c:v>
                </c:pt>
                <c:pt idx="137">
                  <c:v>87081.95833333333</c:v>
                </c:pt>
                <c:pt idx="138">
                  <c:v>85065.70833333333</c:v>
                </c:pt>
                <c:pt idx="139">
                  <c:v>83189.25</c:v>
                </c:pt>
                <c:pt idx="140">
                  <c:v>81865.08333333334</c:v>
                </c:pt>
                <c:pt idx="141">
                  <c:v>80100.95833333334</c:v>
                </c:pt>
                <c:pt idx="142">
                  <c:v>78587.58333333334</c:v>
                </c:pt>
                <c:pt idx="143">
                  <c:v>77730.33333333334</c:v>
                </c:pt>
                <c:pt idx="144">
                  <c:v>76830.20833333334</c:v>
                </c:pt>
                <c:pt idx="145">
                  <c:v>76218.29166666666</c:v>
                </c:pt>
                <c:pt idx="146">
                  <c:v>75373.91666666666</c:v>
                </c:pt>
                <c:pt idx="147">
                  <c:v>74982.91666666666</c:v>
                </c:pt>
                <c:pt idx="148">
                  <c:v>75406.08333333333</c:v>
                </c:pt>
                <c:pt idx="149">
                  <c:v>75623.75</c:v>
                </c:pt>
                <c:pt idx="150">
                  <c:v>75907.04166666667</c:v>
                </c:pt>
                <c:pt idx="151">
                  <c:v>76997.875</c:v>
                </c:pt>
                <c:pt idx="152">
                  <c:v>78534.75</c:v>
                </c:pt>
                <c:pt idx="153">
                  <c:v>80131.83333333334</c:v>
                </c:pt>
                <c:pt idx="154">
                  <c:v>81498.16666666666</c:v>
                </c:pt>
                <c:pt idx="155">
                  <c:v>82060.16666666666</c:v>
                </c:pt>
                <c:pt idx="156">
                  <c:v>82661.625</c:v>
                </c:pt>
                <c:pt idx="157">
                  <c:v>83543.29166666666</c:v>
                </c:pt>
                <c:pt idx="158">
                  <c:v>83540.54166666666</c:v>
                </c:pt>
                <c:pt idx="159">
                  <c:v>83335.875</c:v>
                </c:pt>
                <c:pt idx="160">
                  <c:v>83185.125</c:v>
                </c:pt>
                <c:pt idx="161">
                  <c:v>82806.91666666666</c:v>
                </c:pt>
                <c:pt idx="162">
                  <c:v>83389.04166666666</c:v>
                </c:pt>
                <c:pt idx="163">
                  <c:v>82166.375</c:v>
                </c:pt>
                <c:pt idx="164">
                  <c:v>79190.16666666666</c:v>
                </c:pt>
                <c:pt idx="165">
                  <c:v>77161.375</c:v>
                </c:pt>
                <c:pt idx="166">
                  <c:v>75130.45833333334</c:v>
                </c:pt>
                <c:pt idx="167">
                  <c:v>73314.04166666666</c:v>
                </c:pt>
                <c:pt idx="168">
                  <c:v>71788.16666666666</c:v>
                </c:pt>
                <c:pt idx="169">
                  <c:v>70091.75</c:v>
                </c:pt>
                <c:pt idx="170">
                  <c:v>69152.58333333334</c:v>
                </c:pt>
                <c:pt idx="171">
                  <c:v>68708.45833333334</c:v>
                </c:pt>
                <c:pt idx="172">
                  <c:v>67652.20833333334</c:v>
                </c:pt>
                <c:pt idx="173">
                  <c:v>66481.83333333334</c:v>
                </c:pt>
                <c:pt idx="174">
                  <c:v>65303.58333333333</c:v>
                </c:pt>
                <c:pt idx="175">
                  <c:v>65113</c:v>
                </c:pt>
                <c:pt idx="176">
                  <c:v>65756.04166666666</c:v>
                </c:pt>
                <c:pt idx="177">
                  <c:v>66394.625</c:v>
                </c:pt>
                <c:pt idx="178">
                  <c:v>67075.83333333334</c:v>
                </c:pt>
                <c:pt idx="179">
                  <c:v>68121.33333333334</c:v>
                </c:pt>
                <c:pt idx="180">
                  <c:v>69838.125</c:v>
                </c:pt>
                <c:pt idx="181">
                  <c:v>71307.20833333334</c:v>
                </c:pt>
                <c:pt idx="182">
                  <c:v>72578.29166666667</c:v>
                </c:pt>
                <c:pt idx="183">
                  <c:v>73786.41666666667</c:v>
                </c:pt>
                <c:pt idx="184">
                  <c:v>74904.58333333334</c:v>
                </c:pt>
                <c:pt idx="185">
                  <c:v>75932.625</c:v>
                </c:pt>
                <c:pt idx="186">
                  <c:v>77310.79166666666</c:v>
                </c:pt>
                <c:pt idx="187">
                  <c:v>78217.5</c:v>
                </c:pt>
                <c:pt idx="188">
                  <c:v>78300.83333333334</c:v>
                </c:pt>
                <c:pt idx="189">
                  <c:v>78694.875</c:v>
                </c:pt>
                <c:pt idx="190">
                  <c:v>79095.125</c:v>
                </c:pt>
                <c:pt idx="191">
                  <c:v>78911.5</c:v>
                </c:pt>
                <c:pt idx="192">
                  <c:v>78887.95833333334</c:v>
                </c:pt>
                <c:pt idx="193">
                  <c:v>78001.04166666667</c:v>
                </c:pt>
                <c:pt idx="194">
                  <c:v>76317.54166666667</c:v>
                </c:pt>
                <c:pt idx="195">
                  <c:v>75252.45833333334</c:v>
                </c:pt>
                <c:pt idx="196">
                  <c:v>74362.16666666666</c:v>
                </c:pt>
                <c:pt idx="197">
                  <c:v>73908.20833333333</c:v>
                </c:pt>
                <c:pt idx="198">
                  <c:v>73170.20833333333</c:v>
                </c:pt>
                <c:pt idx="199">
                  <c:v>72755.45833333333</c:v>
                </c:pt>
                <c:pt idx="200">
                  <c:v>73401.875</c:v>
                </c:pt>
                <c:pt idx="201">
                  <c:v>74023.625</c:v>
                </c:pt>
                <c:pt idx="202">
                  <c:v>74398.125</c:v>
                </c:pt>
                <c:pt idx="203">
                  <c:v>74784.625</c:v>
                </c:pt>
                <c:pt idx="204">
                  <c:v>74133.29166666666</c:v>
                </c:pt>
                <c:pt idx="205">
                  <c:v>74590.70833333334</c:v>
                </c:pt>
                <c:pt idx="206">
                  <c:v>75994.83333333334</c:v>
                </c:pt>
                <c:pt idx="207">
                  <c:v>76547.25</c:v>
                </c:pt>
                <c:pt idx="208">
                  <c:v>77906.5</c:v>
                </c:pt>
                <c:pt idx="209">
                  <c:v>79193.66666666666</c:v>
                </c:pt>
                <c:pt idx="210">
                  <c:v>80132.20833333333</c:v>
                </c:pt>
                <c:pt idx="211">
                  <c:v>81251.66666666666</c:v>
                </c:pt>
                <c:pt idx="212">
                  <c:v>81903.54166666666</c:v>
                </c:pt>
                <c:pt idx="213">
                  <c:v>82093.70833333333</c:v>
                </c:pt>
                <c:pt idx="214">
                  <c:v>82913.125</c:v>
                </c:pt>
                <c:pt idx="215">
                  <c:v>83881.91666666667</c:v>
                </c:pt>
                <c:pt idx="216">
                  <c:v>84821.95833333334</c:v>
                </c:pt>
                <c:pt idx="217">
                  <c:v>86237.79166666666</c:v>
                </c:pt>
                <c:pt idx="218">
                  <c:v>87358.95833333333</c:v>
                </c:pt>
                <c:pt idx="219">
                  <c:v>87991.45833333333</c:v>
                </c:pt>
                <c:pt idx="220">
                  <c:v>88688.45833333333</c:v>
                </c:pt>
                <c:pt idx="221">
                  <c:v>89491.16666666666</c:v>
                </c:pt>
                <c:pt idx="222">
                  <c:v>90372.79166666666</c:v>
                </c:pt>
                <c:pt idx="223">
                  <c:v>91100.33333333333</c:v>
                </c:pt>
                <c:pt idx="224">
                  <c:v>91938.54166666666</c:v>
                </c:pt>
                <c:pt idx="225">
                  <c:v>93280.375</c:v>
                </c:pt>
                <c:pt idx="226">
                  <c:v>94500.91666666666</c:v>
                </c:pt>
                <c:pt idx="227">
                  <c:v>95548.45833333333</c:v>
                </c:pt>
                <c:pt idx="228">
                  <c:v>97103.70833333333</c:v>
                </c:pt>
                <c:pt idx="229">
                  <c:v>98981.83333333333</c:v>
                </c:pt>
                <c:pt idx="230">
                  <c:v>100158.33333333333</c:v>
                </c:pt>
                <c:pt idx="231">
                  <c:v>100895.16666666666</c:v>
                </c:pt>
                <c:pt idx="232">
                  <c:v>102051.58333333334</c:v>
                </c:pt>
                <c:pt idx="233">
                  <c:v>103884.375</c:v>
                </c:pt>
                <c:pt idx="234">
                  <c:v>105945.25</c:v>
                </c:pt>
                <c:pt idx="235">
                  <c:v>107349.33333333334</c:v>
                </c:pt>
                <c:pt idx="236">
                  <c:v>108679.04166666666</c:v>
                </c:pt>
                <c:pt idx="237">
                  <c:v>111108.66666666666</c:v>
                </c:pt>
                <c:pt idx="238">
                  <c:v>113167</c:v>
                </c:pt>
                <c:pt idx="239">
                  <c:v>114684.66666666666</c:v>
                </c:pt>
                <c:pt idx="240">
                  <c:v>116966</c:v>
                </c:pt>
                <c:pt idx="241">
                  <c:v>119230.54166666667</c:v>
                </c:pt>
                <c:pt idx="242">
                  <c:v>120949.20833333334</c:v>
                </c:pt>
                <c:pt idx="243">
                  <c:v>122440</c:v>
                </c:pt>
                <c:pt idx="244">
                  <c:v>123512.625</c:v>
                </c:pt>
                <c:pt idx="245">
                  <c:v>124398.91666666666</c:v>
                </c:pt>
                <c:pt idx="246">
                  <c:v>125086.625</c:v>
                </c:pt>
                <c:pt idx="247">
                  <c:v>125791.04166666667</c:v>
                </c:pt>
                <c:pt idx="248">
                  <c:v>126941.91666666667</c:v>
                </c:pt>
                <c:pt idx="249">
                  <c:v>127445.375</c:v>
                </c:pt>
                <c:pt idx="250">
                  <c:v>127788.66666666666</c:v>
                </c:pt>
                <c:pt idx="251">
                  <c:v>128371</c:v>
                </c:pt>
                <c:pt idx="252">
                  <c:v>128438.08333333334</c:v>
                </c:pt>
                <c:pt idx="253">
                  <c:v>127836.20833333334</c:v>
                </c:pt>
                <c:pt idx="254">
                  <c:v>127371.125</c:v>
                </c:pt>
                <c:pt idx="255">
                  <c:v>127159.33333333334</c:v>
                </c:pt>
                <c:pt idx="256">
                  <c:v>126308.45833333334</c:v>
                </c:pt>
                <c:pt idx="257">
                  <c:v>125144</c:v>
                </c:pt>
                <c:pt idx="258">
                  <c:v>123424.91666666666</c:v>
                </c:pt>
                <c:pt idx="259">
                  <c:v>122096.41666666666</c:v>
                </c:pt>
                <c:pt idx="260">
                  <c:v>121685.08333333334</c:v>
                </c:pt>
                <c:pt idx="261">
                  <c:v>121485.5</c:v>
                </c:pt>
                <c:pt idx="262">
                  <c:v>121405.75</c:v>
                </c:pt>
                <c:pt idx="263">
                  <c:v>121551.16666666667</c:v>
                </c:pt>
                <c:pt idx="264">
                  <c:v>122005.20833333334</c:v>
                </c:pt>
                <c:pt idx="265">
                  <c:v>122606.70833333334</c:v>
                </c:pt>
                <c:pt idx="266">
                  <c:v>123144.33333333334</c:v>
                </c:pt>
                <c:pt idx="267">
                  <c:v>123124.04166666666</c:v>
                </c:pt>
                <c:pt idx="268">
                  <c:v>123472.20833333333</c:v>
                </c:pt>
                <c:pt idx="269">
                  <c:v>124077.45833333333</c:v>
                </c:pt>
                <c:pt idx="270">
                  <c:v>124549.08333333333</c:v>
                </c:pt>
                <c:pt idx="271">
                  <c:v>125061.83333333333</c:v>
                </c:pt>
                <c:pt idx="272">
                  <c:v>124715.08333333333</c:v>
                </c:pt>
                <c:pt idx="273">
                  <c:v>123241.04166666666</c:v>
                </c:pt>
                <c:pt idx="274">
                  <c:v>121927.58333333334</c:v>
                </c:pt>
                <c:pt idx="275">
                  <c:v>121300.625</c:v>
                </c:pt>
                <c:pt idx="276">
                  <c:v>119945.5</c:v>
                </c:pt>
                <c:pt idx="277">
                  <c:v>118515.375</c:v>
                </c:pt>
                <c:pt idx="278">
                  <c:v>117814.875</c:v>
                </c:pt>
                <c:pt idx="279">
                  <c:v>117406.5</c:v>
                </c:pt>
                <c:pt idx="280">
                  <c:v>117365.91666666666</c:v>
                </c:pt>
                <c:pt idx="281">
                  <c:v>116999.79166666666</c:v>
                </c:pt>
                <c:pt idx="282">
                  <c:v>116988.58333333333</c:v>
                </c:pt>
                <c:pt idx="283">
                  <c:v>117193.125</c:v>
                </c:pt>
                <c:pt idx="284">
                  <c:v>116768.33333333334</c:v>
                </c:pt>
                <c:pt idx="285">
                  <c:v>116347.45833333334</c:v>
                </c:pt>
                <c:pt idx="286">
                  <c:v>116572.54166666667</c:v>
                </c:pt>
                <c:pt idx="287">
                  <c:v>116704.91666666667</c:v>
                </c:pt>
                <c:pt idx="288">
                  <c:v>117080.625</c:v>
                </c:pt>
                <c:pt idx="289">
                  <c:v>118268.75</c:v>
                </c:pt>
                <c:pt idx="290">
                  <c:v>119019.95833333334</c:v>
                </c:pt>
                <c:pt idx="291">
                  <c:v>119846.29166666666</c:v>
                </c:pt>
                <c:pt idx="292">
                  <c:v>121039.5</c:v>
                </c:pt>
                <c:pt idx="293">
                  <c:v>122294.29166666667</c:v>
                </c:pt>
                <c:pt idx="294">
                  <c:v>123667</c:v>
                </c:pt>
                <c:pt idx="295">
                  <c:v>124788.25</c:v>
                </c:pt>
                <c:pt idx="296">
                  <c:v>126269.79166666667</c:v>
                </c:pt>
                <c:pt idx="297">
                  <c:v>128857.5</c:v>
                </c:pt>
                <c:pt idx="298">
                  <c:v>130709.83333333333</c:v>
                </c:pt>
                <c:pt idx="299">
                  <c:v>131604.70833333334</c:v>
                </c:pt>
                <c:pt idx="300">
                  <c:v>133179.83333333334</c:v>
                </c:pt>
                <c:pt idx="301">
                  <c:v>134509.25</c:v>
                </c:pt>
                <c:pt idx="302">
                  <c:v>135188.2083333333</c:v>
                </c:pt>
                <c:pt idx="303">
                  <c:v>135835.375</c:v>
                </c:pt>
                <c:pt idx="304">
                  <c:v>136068.4166666667</c:v>
                </c:pt>
                <c:pt idx="305">
                  <c:v>136678.1666666667</c:v>
                </c:pt>
                <c:pt idx="306">
                  <c:v>137587.625</c:v>
                </c:pt>
                <c:pt idx="307">
                  <c:v>138089.9166666667</c:v>
                </c:pt>
                <c:pt idx="308">
                  <c:v>138374.25</c:v>
                </c:pt>
                <c:pt idx="309">
                  <c:v>138217.91666666666</c:v>
                </c:pt>
                <c:pt idx="310">
                  <c:v>138487.4583333333</c:v>
                </c:pt>
                <c:pt idx="311">
                  <c:v>139393.0416666667</c:v>
                </c:pt>
                <c:pt idx="312">
                  <c:v>139978.5</c:v>
                </c:pt>
                <c:pt idx="313">
                  <c:v>139876.2083333333</c:v>
                </c:pt>
                <c:pt idx="314">
                  <c:v>140041.5416666667</c:v>
                </c:pt>
                <c:pt idx="315">
                  <c:v>140671.45833333334</c:v>
                </c:pt>
                <c:pt idx="316">
                  <c:v>140450.1666666667</c:v>
                </c:pt>
                <c:pt idx="317">
                  <c:v>139755.65661081986</c:v>
                </c:pt>
                <c:pt idx="318">
                  <c:v>139439.48547414358</c:v>
                </c:pt>
                <c:pt idx="319">
                  <c:v>139005.07158997678</c:v>
                </c:pt>
                <c:pt idx="320">
                  <c:v>139084.20426074805</c:v>
                </c:pt>
                <c:pt idx="321">
                  <c:v>140185.00346160785</c:v>
                </c:pt>
              </c:numCache>
            </c:numRef>
          </c:val>
          <c:smooth val="1"/>
        </c:ser>
        <c:axId val="60467183"/>
        <c:axId val="7333736"/>
      </c:lineChart>
      <c:catAx>
        <c:axId val="6046718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7333736"/>
        <c:crosses val="autoZero"/>
        <c:auto val="1"/>
        <c:lblOffset val="100"/>
        <c:tickLblSkip val="12"/>
        <c:tickMarkSkip val="12"/>
        <c:noMultiLvlLbl val="0"/>
      </c:catAx>
      <c:valAx>
        <c:axId val="73337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671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" footer="0"/>
  <pageSetup horizontalDpi="300" verticalDpi="3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" footer="0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" footer="0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" footer="0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" footer="0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" footer="0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" footer="0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" footer="0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" footer="0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" footer="0"/>
  <pageSetup horizontalDpi="300" verticalDpi="3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" footer="0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7640300" cy="9001125"/>
    <xdr:graphicFrame>
      <xdr:nvGraphicFramePr>
        <xdr:cNvPr id="1" name="Shape 1025"/>
        <xdr:cNvGraphicFramePr/>
      </xdr:nvGraphicFramePr>
      <xdr:xfrm>
        <a:off x="0" y="0"/>
        <a:ext cx="17640300" cy="900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7640300" cy="9001125"/>
    <xdr:graphicFrame>
      <xdr:nvGraphicFramePr>
        <xdr:cNvPr id="1" name="Shape 1025"/>
        <xdr:cNvGraphicFramePr/>
      </xdr:nvGraphicFramePr>
      <xdr:xfrm>
        <a:off x="0" y="0"/>
        <a:ext cx="17640300" cy="900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934825" cy="7734300"/>
    <xdr:graphicFrame>
      <xdr:nvGraphicFramePr>
        <xdr:cNvPr id="1" name="Shape 1025"/>
        <xdr:cNvGraphicFramePr/>
      </xdr:nvGraphicFramePr>
      <xdr:xfrm>
        <a:off x="0" y="0"/>
        <a:ext cx="11934825" cy="773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934825" cy="7734300"/>
    <xdr:graphicFrame>
      <xdr:nvGraphicFramePr>
        <xdr:cNvPr id="1" name="Shape 1025"/>
        <xdr:cNvGraphicFramePr/>
      </xdr:nvGraphicFramePr>
      <xdr:xfrm>
        <a:off x="0" y="0"/>
        <a:ext cx="11934825" cy="773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0.77625</cdr:x>
      <cdr:y>0.01575</cdr:y>
    </cdr:from>
    <cdr:to>
      <cdr:x>0.994</cdr:x>
      <cdr:y>0.938</cdr:y>
    </cdr:to>
    <cdr:sp>
      <cdr:nvSpPr>
        <cdr:cNvPr id="1" name="Rectangle 1"/>
        <cdr:cNvSpPr>
          <a:spLocks/>
        </cdr:cNvSpPr>
      </cdr:nvSpPr>
      <cdr:spPr>
        <a:xfrm>
          <a:off x="13687425" y="133350"/>
          <a:ext cx="3838575" cy="8305800"/>
        </a:xfrm>
        <a:prstGeom prst="rect">
          <a:avLst/>
        </a:prstGeom>
        <a:solidFill>
          <a:srgbClr val="CCFFFF">
            <a:alpha val="25000"/>
          </a:srgbClr>
        </a:solidFill>
        <a:ln w="9525" cmpd="sng">
          <a:solidFill>
            <a:srgbClr val="CC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7640300" cy="9001125"/>
    <xdr:graphicFrame>
      <xdr:nvGraphicFramePr>
        <xdr:cNvPr id="1" name="Shape 1025"/>
        <xdr:cNvGraphicFramePr/>
      </xdr:nvGraphicFramePr>
      <xdr:xfrm>
        <a:off x="0" y="0"/>
        <a:ext cx="17640300" cy="900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7640300" cy="9001125"/>
    <xdr:graphicFrame>
      <xdr:nvGraphicFramePr>
        <xdr:cNvPr id="1" name="Shape 1025"/>
        <xdr:cNvGraphicFramePr/>
      </xdr:nvGraphicFramePr>
      <xdr:xfrm>
        <a:off x="0" y="0"/>
        <a:ext cx="17640300" cy="900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7640300" cy="9001125"/>
    <xdr:graphicFrame>
      <xdr:nvGraphicFramePr>
        <xdr:cNvPr id="1" name="Shape 1025"/>
        <xdr:cNvGraphicFramePr/>
      </xdr:nvGraphicFramePr>
      <xdr:xfrm>
        <a:off x="0" y="0"/>
        <a:ext cx="17640300" cy="900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934825" cy="7734300"/>
    <xdr:graphicFrame>
      <xdr:nvGraphicFramePr>
        <xdr:cNvPr id="1" name="Shape 1025"/>
        <xdr:cNvGraphicFramePr/>
      </xdr:nvGraphicFramePr>
      <xdr:xfrm>
        <a:off x="0" y="0"/>
        <a:ext cx="11934825" cy="773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0.09525</cdr:x>
      <cdr:y>0.38575</cdr:y>
    </cdr:from>
    <cdr:to>
      <cdr:x>0.12175</cdr:x>
      <cdr:y>0.426</cdr:y>
    </cdr:to>
    <cdr:sp>
      <cdr:nvSpPr>
        <cdr:cNvPr id="1" name="Oval 1"/>
        <cdr:cNvSpPr>
          <a:spLocks/>
        </cdr:cNvSpPr>
      </cdr:nvSpPr>
      <cdr:spPr>
        <a:xfrm>
          <a:off x="1133475" y="2981325"/>
          <a:ext cx="314325" cy="3143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0.2015</cdr:x>
      <cdr:y>0.27575</cdr:y>
    </cdr:from>
    <cdr:to>
      <cdr:x>0.229</cdr:x>
      <cdr:y>0.31575</cdr:y>
    </cdr:to>
    <cdr:sp>
      <cdr:nvSpPr>
        <cdr:cNvPr id="2" name="Oval 2"/>
        <cdr:cNvSpPr>
          <a:spLocks/>
        </cdr:cNvSpPr>
      </cdr:nvSpPr>
      <cdr:spPr>
        <a:xfrm>
          <a:off x="2400300" y="2124075"/>
          <a:ext cx="323850" cy="3048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0.3465</cdr:y>
    </cdr:from>
    <cdr:to>
      <cdr:x>0.4405</cdr:x>
      <cdr:y>0.38575</cdr:y>
    </cdr:to>
    <cdr:sp>
      <cdr:nvSpPr>
        <cdr:cNvPr id="3" name="Oval 3"/>
        <cdr:cNvSpPr>
          <a:spLocks/>
        </cdr:cNvSpPr>
      </cdr:nvSpPr>
      <cdr:spPr>
        <a:xfrm>
          <a:off x="4924425" y="2676525"/>
          <a:ext cx="323850" cy="3048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0.51825</cdr:x>
      <cdr:y>0.26525</cdr:y>
    </cdr:from>
    <cdr:to>
      <cdr:x>0.54575</cdr:x>
      <cdr:y>0.3045</cdr:y>
    </cdr:to>
    <cdr:sp>
      <cdr:nvSpPr>
        <cdr:cNvPr id="4" name="Oval 4"/>
        <cdr:cNvSpPr>
          <a:spLocks/>
        </cdr:cNvSpPr>
      </cdr:nvSpPr>
      <cdr:spPr>
        <a:xfrm>
          <a:off x="6181725" y="2047875"/>
          <a:ext cx="323850" cy="3048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0.72775</cdr:x>
      <cdr:y>0.3465</cdr:y>
    </cdr:from>
    <cdr:to>
      <cdr:x>0.75525</cdr:x>
      <cdr:y>0.38575</cdr:y>
    </cdr:to>
    <cdr:sp>
      <cdr:nvSpPr>
        <cdr:cNvPr id="5" name="Oval 5"/>
        <cdr:cNvSpPr>
          <a:spLocks/>
        </cdr:cNvSpPr>
      </cdr:nvSpPr>
      <cdr:spPr>
        <a:xfrm>
          <a:off x="8677275" y="2676525"/>
          <a:ext cx="323850" cy="3048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0.83125</cdr:x>
      <cdr:y>0.3045</cdr:y>
    </cdr:from>
    <cdr:to>
      <cdr:x>0.85875</cdr:x>
      <cdr:y>0.344</cdr:y>
    </cdr:to>
    <cdr:sp>
      <cdr:nvSpPr>
        <cdr:cNvPr id="6" name="Oval 6"/>
        <cdr:cNvSpPr>
          <a:spLocks/>
        </cdr:cNvSpPr>
      </cdr:nvSpPr>
      <cdr:spPr>
        <a:xfrm>
          <a:off x="9915525" y="2352675"/>
          <a:ext cx="323850" cy="3048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0.229</cdr:x>
      <cdr:y>0.635</cdr:y>
    </cdr:from>
    <cdr:to>
      <cdr:x>0.2565</cdr:x>
      <cdr:y>0.67525</cdr:y>
    </cdr:to>
    <cdr:sp>
      <cdr:nvSpPr>
        <cdr:cNvPr id="7" name="Oval 7"/>
        <cdr:cNvSpPr>
          <a:spLocks/>
        </cdr:cNvSpPr>
      </cdr:nvSpPr>
      <cdr:spPr>
        <a:xfrm>
          <a:off x="2724150" y="4905375"/>
          <a:ext cx="323850" cy="314325"/>
        </a:xfrm>
        <a:prstGeom prst="ellips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0.045</cdr:x>
      <cdr:y>0.688</cdr:y>
    </cdr:from>
    <cdr:to>
      <cdr:x>0.0715</cdr:x>
      <cdr:y>0.7275</cdr:y>
    </cdr:to>
    <cdr:sp>
      <cdr:nvSpPr>
        <cdr:cNvPr id="8" name="Oval 9"/>
        <cdr:cNvSpPr>
          <a:spLocks/>
        </cdr:cNvSpPr>
      </cdr:nvSpPr>
      <cdr:spPr>
        <a:xfrm>
          <a:off x="533400" y="5314950"/>
          <a:ext cx="314325" cy="304800"/>
        </a:xfrm>
        <a:prstGeom prst="ellips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0.35975</cdr:x>
      <cdr:y>0.61325</cdr:y>
    </cdr:from>
    <cdr:to>
      <cdr:x>0.38725</cdr:x>
      <cdr:y>0.65275</cdr:y>
    </cdr:to>
    <cdr:sp>
      <cdr:nvSpPr>
        <cdr:cNvPr id="9" name="Oval 10"/>
        <cdr:cNvSpPr>
          <a:spLocks/>
        </cdr:cNvSpPr>
      </cdr:nvSpPr>
      <cdr:spPr>
        <a:xfrm>
          <a:off x="4286250" y="4733925"/>
          <a:ext cx="323850" cy="304800"/>
        </a:xfrm>
        <a:prstGeom prst="ellips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0.5695</cdr:x>
      <cdr:y>0.635</cdr:y>
    </cdr:from>
    <cdr:to>
      <cdr:x>0.597</cdr:x>
      <cdr:y>0.67425</cdr:y>
    </cdr:to>
    <cdr:sp>
      <cdr:nvSpPr>
        <cdr:cNvPr id="10" name="Oval 11"/>
        <cdr:cNvSpPr>
          <a:spLocks/>
        </cdr:cNvSpPr>
      </cdr:nvSpPr>
      <cdr:spPr>
        <a:xfrm>
          <a:off x="6791325" y="4905375"/>
          <a:ext cx="323850" cy="304800"/>
        </a:xfrm>
        <a:prstGeom prst="ellips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0.67275</cdr:x>
      <cdr:y>0.61325</cdr:y>
    </cdr:from>
    <cdr:to>
      <cdr:x>0.70025</cdr:x>
      <cdr:y>0.65275</cdr:y>
    </cdr:to>
    <cdr:sp>
      <cdr:nvSpPr>
        <cdr:cNvPr id="11" name="Oval 12"/>
        <cdr:cNvSpPr>
          <a:spLocks/>
        </cdr:cNvSpPr>
      </cdr:nvSpPr>
      <cdr:spPr>
        <a:xfrm>
          <a:off x="8020050" y="4733925"/>
          <a:ext cx="323850" cy="304800"/>
        </a:xfrm>
        <a:prstGeom prst="ellips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0.88625</cdr:x>
      <cdr:y>0.67425</cdr:y>
    </cdr:from>
    <cdr:to>
      <cdr:x>0.91375</cdr:x>
      <cdr:y>0.71375</cdr:y>
    </cdr:to>
    <cdr:sp>
      <cdr:nvSpPr>
        <cdr:cNvPr id="12" name="Oval 13"/>
        <cdr:cNvSpPr>
          <a:spLocks/>
        </cdr:cNvSpPr>
      </cdr:nvSpPr>
      <cdr:spPr>
        <a:xfrm>
          <a:off x="10572750" y="5210175"/>
          <a:ext cx="323850" cy="304800"/>
        </a:xfrm>
        <a:prstGeom prst="ellips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934825" cy="7734300"/>
    <xdr:graphicFrame>
      <xdr:nvGraphicFramePr>
        <xdr:cNvPr id="1" name="Shape 1025"/>
        <xdr:cNvGraphicFramePr/>
      </xdr:nvGraphicFramePr>
      <xdr:xfrm>
        <a:off x="0" y="0"/>
        <a:ext cx="11934825" cy="773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934825" cy="7734300"/>
    <xdr:graphicFrame>
      <xdr:nvGraphicFramePr>
        <xdr:cNvPr id="1" name="Shape 1025"/>
        <xdr:cNvGraphicFramePr/>
      </xdr:nvGraphicFramePr>
      <xdr:xfrm>
        <a:off x="0" y="0"/>
        <a:ext cx="11934825" cy="773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0.124</cdr:y>
    </cdr:from>
    <cdr:to>
      <cdr:x>0.96275</cdr:x>
      <cdr:y>0.50175</cdr:y>
    </cdr:to>
    <cdr:sp>
      <cdr:nvSpPr>
        <cdr:cNvPr id="1" name="Line 1"/>
        <cdr:cNvSpPr>
          <a:spLocks/>
        </cdr:cNvSpPr>
      </cdr:nvSpPr>
      <cdr:spPr>
        <a:xfrm flipV="1">
          <a:off x="714375" y="952500"/>
          <a:ext cx="10772775" cy="2924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0.06775</cdr:x>
      <cdr:y>0.721</cdr:y>
    </cdr:from>
    <cdr:to>
      <cdr:x>0.96275</cdr:x>
      <cdr:y>0.97875</cdr:y>
    </cdr:to>
    <cdr:sp>
      <cdr:nvSpPr>
        <cdr:cNvPr id="2" name="Line 2"/>
        <cdr:cNvSpPr>
          <a:spLocks/>
        </cdr:cNvSpPr>
      </cdr:nvSpPr>
      <cdr:spPr>
        <a:xfrm>
          <a:off x="800100" y="5572125"/>
          <a:ext cx="10677525" cy="1990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934825" cy="7734300"/>
    <xdr:graphicFrame>
      <xdr:nvGraphicFramePr>
        <xdr:cNvPr id="1" name="Shape 1025"/>
        <xdr:cNvGraphicFramePr/>
      </xdr:nvGraphicFramePr>
      <xdr:xfrm>
        <a:off x="0" y="0"/>
        <a:ext cx="11934825" cy="773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934825" cy="7734300"/>
    <xdr:graphicFrame>
      <xdr:nvGraphicFramePr>
        <xdr:cNvPr id="1" name="Shape 1025"/>
        <xdr:cNvGraphicFramePr/>
      </xdr:nvGraphicFramePr>
      <xdr:xfrm>
        <a:off x="0" y="0"/>
        <a:ext cx="11934825" cy="773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52"/>
  <sheetViews>
    <sheetView zoomScale="150" zoomScaleNormal="150" workbookViewId="0" topLeftCell="A1">
      <pane xSplit="2" ySplit="4" topLeftCell="C29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93" activeCellId="1" sqref="Y293:Y326 A293:A326"/>
    </sheetView>
  </sheetViews>
  <sheetFormatPr defaultColWidth="11.00390625" defaultRowHeight="12.75"/>
  <cols>
    <col min="7" max="7" width="11.25390625" style="0" bestFit="1" customWidth="1"/>
    <col min="11" max="11" width="12.625" style="0" bestFit="1" customWidth="1"/>
  </cols>
  <sheetData>
    <row r="1" ht="12.75">
      <c r="A1" t="s">
        <v>0</v>
      </c>
    </row>
    <row r="3" spans="3:25" ht="12.75">
      <c r="C3" t="s">
        <v>17</v>
      </c>
      <c r="E3" t="s">
        <v>18</v>
      </c>
      <c r="G3" t="s">
        <v>19</v>
      </c>
      <c r="I3" t="s">
        <v>20</v>
      </c>
      <c r="K3" t="s">
        <v>23</v>
      </c>
      <c r="M3" t="s">
        <v>54</v>
      </c>
      <c r="O3" t="s">
        <v>55</v>
      </c>
      <c r="Q3" t="s">
        <v>56</v>
      </c>
      <c r="S3" t="s">
        <v>57</v>
      </c>
      <c r="U3" t="s">
        <v>58</v>
      </c>
      <c r="W3" t="s">
        <v>62</v>
      </c>
      <c r="Y3" t="s">
        <v>63</v>
      </c>
    </row>
    <row r="4" spans="1:26" ht="12.75">
      <c r="A4" t="s">
        <v>1</v>
      </c>
      <c r="B4" t="s">
        <v>2</v>
      </c>
      <c r="C4" t="s">
        <v>3</v>
      </c>
      <c r="D4" s="1" t="s">
        <v>4</v>
      </c>
      <c r="E4" t="s">
        <v>3</v>
      </c>
      <c r="F4" s="1" t="s">
        <v>4</v>
      </c>
      <c r="G4" t="s">
        <v>3</v>
      </c>
      <c r="H4" s="1" t="s">
        <v>4</v>
      </c>
      <c r="I4" t="s">
        <v>3</v>
      </c>
      <c r="J4" s="1" t="s">
        <v>4</v>
      </c>
      <c r="K4" t="s">
        <v>3</v>
      </c>
      <c r="L4" s="1" t="s">
        <v>4</v>
      </c>
      <c r="M4" t="s">
        <v>3</v>
      </c>
      <c r="N4" s="1" t="s">
        <v>4</v>
      </c>
      <c r="O4" t="s">
        <v>3</v>
      </c>
      <c r="P4" s="1" t="s">
        <v>4</v>
      </c>
      <c r="Q4" t="s">
        <v>3</v>
      </c>
      <c r="R4" s="1" t="s">
        <v>4</v>
      </c>
      <c r="S4" t="s">
        <v>3</v>
      </c>
      <c r="T4" s="1" t="s">
        <v>4</v>
      </c>
      <c r="U4" t="s">
        <v>3</v>
      </c>
      <c r="V4" s="1" t="s">
        <v>4</v>
      </c>
      <c r="W4" t="s">
        <v>3</v>
      </c>
      <c r="X4" s="1" t="s">
        <v>4</v>
      </c>
      <c r="Y4" t="s">
        <v>3</v>
      </c>
      <c r="Z4" s="1" t="s">
        <v>4</v>
      </c>
    </row>
    <row r="5" spans="1:12" ht="12.75">
      <c r="A5">
        <v>1979</v>
      </c>
      <c r="B5" t="s">
        <v>5</v>
      </c>
      <c r="C5" s="1">
        <v>6476</v>
      </c>
      <c r="D5" s="1">
        <v>59374</v>
      </c>
      <c r="E5" s="1"/>
      <c r="I5" s="3">
        <f>C5/AVERAGE(C$5:C$16)</f>
        <v>1.1031741525183125</v>
      </c>
      <c r="J5" s="3">
        <f>D5/AVERAGE(D$5:D$16)</f>
        <v>1.147966976663251</v>
      </c>
      <c r="K5" s="3">
        <f>C5-AVERAGE(C$5:C$16)</f>
        <v>605.666666666667</v>
      </c>
      <c r="L5" s="3">
        <f>D5-AVERAGE(D$5:D$16)</f>
        <v>7653</v>
      </c>
    </row>
    <row r="6" spans="1:16" ht="12.75">
      <c r="B6" t="s">
        <v>6</v>
      </c>
      <c r="C6" s="1">
        <v>4609</v>
      </c>
      <c r="D6" s="1">
        <v>43428</v>
      </c>
      <c r="E6" s="1"/>
      <c r="I6" s="3">
        <f aca="true" t="shared" si="0" ref="I6:J16">C6/AVERAGE(C$5:C$16)</f>
        <v>0.7851342910680825</v>
      </c>
      <c r="J6" s="3">
        <f t="shared" si="0"/>
        <v>0.8396589393089847</v>
      </c>
      <c r="K6" s="3">
        <f aca="true" t="shared" si="1" ref="K6:L14">C6-AVERAGE(C$5:C$16)</f>
        <v>-1261.333333333333</v>
      </c>
      <c r="L6" s="3">
        <f t="shared" si="1"/>
        <v>-8293</v>
      </c>
      <c r="O6" s="1">
        <f>AVERAGE(C5:C7)</f>
        <v>5758.666666666667</v>
      </c>
      <c r="P6" s="1">
        <f>AVERAGE(D5:D7)</f>
        <v>52966.666666666664</v>
      </c>
    </row>
    <row r="7" spans="1:16" ht="12.75">
      <c r="B7" t="s">
        <v>7</v>
      </c>
      <c r="C7" s="1">
        <v>6191</v>
      </c>
      <c r="D7" s="1">
        <v>56098</v>
      </c>
      <c r="E7" s="1"/>
      <c r="I7" s="3">
        <f t="shared" si="0"/>
        <v>1.054624950315144</v>
      </c>
      <c r="J7" s="3">
        <f t="shared" si="0"/>
        <v>1.0846271340461322</v>
      </c>
      <c r="K7" s="3">
        <f t="shared" si="1"/>
        <v>320.66666666666697</v>
      </c>
      <c r="L7" s="3">
        <f t="shared" si="1"/>
        <v>4377</v>
      </c>
      <c r="M7" s="1">
        <f>AVERAGE(C5:C7)</f>
        <v>5758.666666666667</v>
      </c>
      <c r="N7" s="1">
        <f>AVERAGE(D5:D7)</f>
        <v>52966.666666666664</v>
      </c>
      <c r="O7" s="1">
        <f aca="true" t="shared" si="2" ref="O7:P70">AVERAGE(C6:C8)</f>
        <v>5576.666666666667</v>
      </c>
      <c r="P7" s="1">
        <f t="shared" si="2"/>
        <v>50401.666666666664</v>
      </c>
    </row>
    <row r="8" spans="1:16" ht="12.75">
      <c r="B8" t="s">
        <v>8</v>
      </c>
      <c r="C8" s="1">
        <v>5930</v>
      </c>
      <c r="D8" s="1">
        <v>51679</v>
      </c>
      <c r="E8" s="1"/>
      <c r="I8" s="3">
        <f t="shared" si="0"/>
        <v>1.010164101981716</v>
      </c>
      <c r="J8" s="3">
        <f t="shared" si="0"/>
        <v>0.999187950735678</v>
      </c>
      <c r="K8" s="3">
        <f t="shared" si="1"/>
        <v>59.66666666666697</v>
      </c>
      <c r="L8" s="3">
        <f t="shared" si="1"/>
        <v>-42</v>
      </c>
      <c r="M8" s="1">
        <f aca="true" t="shared" si="3" ref="M8:N71">AVERAGE(C6:C8)</f>
        <v>5576.666666666667</v>
      </c>
      <c r="N8" s="1">
        <f t="shared" si="3"/>
        <v>50401.666666666664</v>
      </c>
      <c r="O8" s="1">
        <f t="shared" si="2"/>
        <v>6451</v>
      </c>
      <c r="P8" s="1">
        <f t="shared" si="2"/>
        <v>58285.333333333336</v>
      </c>
    </row>
    <row r="9" spans="1:16" ht="12.75">
      <c r="B9" t="s">
        <v>9</v>
      </c>
      <c r="C9" s="1">
        <v>7232</v>
      </c>
      <c r="D9" s="1">
        <v>67079</v>
      </c>
      <c r="E9" s="1"/>
      <c r="I9" s="3">
        <f t="shared" si="0"/>
        <v>1.2319572994151384</v>
      </c>
      <c r="J9" s="3">
        <f t="shared" si="0"/>
        <v>1.2969393476537576</v>
      </c>
      <c r="K9" s="3">
        <f t="shared" si="1"/>
        <v>1361.666666666667</v>
      </c>
      <c r="L9" s="3">
        <f t="shared" si="1"/>
        <v>15358</v>
      </c>
      <c r="M9" s="1">
        <f t="shared" si="3"/>
        <v>6451</v>
      </c>
      <c r="N9" s="1">
        <f t="shared" si="3"/>
        <v>58285.333333333336</v>
      </c>
      <c r="O9" s="1">
        <f t="shared" si="2"/>
        <v>6445.333333333333</v>
      </c>
      <c r="P9" s="1">
        <f t="shared" si="2"/>
        <v>58239.333333333336</v>
      </c>
    </row>
    <row r="10" spans="1:16" ht="12.75">
      <c r="B10" t="s">
        <v>10</v>
      </c>
      <c r="C10" s="1">
        <v>6174</v>
      </c>
      <c r="D10" s="1">
        <v>55960</v>
      </c>
      <c r="E10" s="1"/>
      <c r="I10" s="3">
        <f t="shared" si="0"/>
        <v>1.0517290329907445</v>
      </c>
      <c r="J10" s="3">
        <f t="shared" si="0"/>
        <v>1.0819589721776455</v>
      </c>
      <c r="K10" s="3">
        <f t="shared" si="1"/>
        <v>303.66666666666697</v>
      </c>
      <c r="L10" s="3">
        <f t="shared" si="1"/>
        <v>4239</v>
      </c>
      <c r="M10" s="1">
        <f t="shared" si="3"/>
        <v>6445.333333333333</v>
      </c>
      <c r="N10" s="1">
        <f t="shared" si="3"/>
        <v>58239.333333333336</v>
      </c>
      <c r="O10" s="1">
        <f t="shared" si="2"/>
        <v>6355.666666666667</v>
      </c>
      <c r="P10" s="1">
        <f t="shared" si="2"/>
        <v>59253.666666666664</v>
      </c>
    </row>
    <row r="11" spans="1:20" ht="12.75">
      <c r="B11" t="s">
        <v>11</v>
      </c>
      <c r="C11" s="1">
        <v>5661</v>
      </c>
      <c r="D11" s="1">
        <v>54722</v>
      </c>
      <c r="E11" s="1"/>
      <c r="I11" s="3">
        <f t="shared" si="0"/>
        <v>0.9643404690250412</v>
      </c>
      <c r="J11" s="3">
        <f t="shared" si="0"/>
        <v>1.0580228533864389</v>
      </c>
      <c r="K11" s="3">
        <f t="shared" si="1"/>
        <v>-209.33333333333303</v>
      </c>
      <c r="L11" s="3">
        <f t="shared" si="1"/>
        <v>3001</v>
      </c>
      <c r="M11" s="1">
        <f t="shared" si="3"/>
        <v>6355.666666666667</v>
      </c>
      <c r="N11" s="1">
        <f t="shared" si="3"/>
        <v>59253.666666666664</v>
      </c>
      <c r="O11" s="1">
        <f t="shared" si="2"/>
        <v>5751</v>
      </c>
      <c r="P11" s="1">
        <f t="shared" si="2"/>
        <v>51505.333333333336</v>
      </c>
      <c r="S11" s="1">
        <f>AVERAGE(C5:C16)</f>
        <v>5870.333333333333</v>
      </c>
      <c r="T11" s="1">
        <f>AVERAGE(D5:D16)</f>
        <v>51721</v>
      </c>
    </row>
    <row r="12" spans="1:26" ht="12.75">
      <c r="B12" t="s">
        <v>12</v>
      </c>
      <c r="C12" s="1">
        <v>5418</v>
      </c>
      <c r="D12" s="1">
        <v>43834</v>
      </c>
      <c r="E12" s="1"/>
      <c r="I12" s="3">
        <f t="shared" si="0"/>
        <v>0.9229458860939186</v>
      </c>
      <c r="J12" s="3">
        <f t="shared" si="0"/>
        <v>0.8475087488640978</v>
      </c>
      <c r="K12" s="3">
        <f t="shared" si="1"/>
        <v>-452.33333333333303</v>
      </c>
      <c r="L12" s="3">
        <f t="shared" si="1"/>
        <v>-7887</v>
      </c>
      <c r="M12" s="1">
        <f t="shared" si="3"/>
        <v>5751</v>
      </c>
      <c r="N12" s="1">
        <f t="shared" si="3"/>
        <v>51505.333333333336</v>
      </c>
      <c r="O12" s="1">
        <f t="shared" si="2"/>
        <v>5447.333333333333</v>
      </c>
      <c r="P12" s="1">
        <f t="shared" si="2"/>
        <v>48520.333333333336</v>
      </c>
      <c r="S12" s="1">
        <f aca="true" t="shared" si="4" ref="S12:S75">AVERAGE(C6:C17)</f>
        <v>5701.916666666667</v>
      </c>
      <c r="T12" s="1">
        <f aca="true" t="shared" si="5" ref="T12:T75">AVERAGE(D6:D17)</f>
        <v>49931.916666666664</v>
      </c>
      <c r="U12" s="1">
        <f>AVERAGE(S11:S12)</f>
        <v>5786.125</v>
      </c>
      <c r="V12" s="1">
        <f>AVERAGE(T11:T12)</f>
        <v>50826.45833333333</v>
      </c>
      <c r="W12" s="2">
        <f>C12/U12</f>
        <v>0.9363779731685714</v>
      </c>
      <c r="X12" s="2">
        <f>D12/V12</f>
        <v>0.8624248361458723</v>
      </c>
      <c r="Y12" s="1"/>
      <c r="Z12" s="1"/>
    </row>
    <row r="13" spans="1:26" ht="12.75">
      <c r="B13" t="s">
        <v>13</v>
      </c>
      <c r="C13" s="1">
        <v>5263</v>
      </c>
      <c r="D13" s="1">
        <v>47005</v>
      </c>
      <c r="E13" s="1"/>
      <c r="I13" s="3">
        <f t="shared" si="0"/>
        <v>0.8965419340185112</v>
      </c>
      <c r="J13" s="3">
        <f t="shared" si="0"/>
        <v>0.9088184683204115</v>
      </c>
      <c r="K13" s="3">
        <f t="shared" si="1"/>
        <v>-607.333333333333</v>
      </c>
      <c r="L13" s="3">
        <f t="shared" si="1"/>
        <v>-4716</v>
      </c>
      <c r="M13" s="1">
        <f t="shared" si="3"/>
        <v>5447.333333333333</v>
      </c>
      <c r="N13" s="1">
        <f t="shared" si="3"/>
        <v>48520.333333333336</v>
      </c>
      <c r="O13" s="1">
        <f t="shared" si="2"/>
        <v>5272.333333333333</v>
      </c>
      <c r="P13" s="1">
        <f t="shared" si="2"/>
        <v>45264.666666666664</v>
      </c>
      <c r="S13" s="1">
        <f t="shared" si="4"/>
        <v>5787.75</v>
      </c>
      <c r="T13" s="1">
        <f t="shared" si="5"/>
        <v>50079.083333333336</v>
      </c>
      <c r="U13" s="1">
        <f aca="true" t="shared" si="6" ref="U13:U76">AVERAGE(S12:S13)</f>
        <v>5744.833333333334</v>
      </c>
      <c r="V13" s="1">
        <f aca="true" t="shared" si="7" ref="V13:V76">AVERAGE(T12:T13)</f>
        <v>50005.5</v>
      </c>
      <c r="W13" s="2">
        <f aca="true" t="shared" si="8" ref="W13:W76">C13/U13</f>
        <v>0.9161275348864196</v>
      </c>
      <c r="X13" s="2">
        <f aca="true" t="shared" si="9" ref="X13:X76">D13/V13</f>
        <v>0.9399966003739588</v>
      </c>
      <c r="Y13" s="1"/>
      <c r="Z13" s="1"/>
    </row>
    <row r="14" spans="1:26" ht="12.75">
      <c r="B14" t="s">
        <v>14</v>
      </c>
      <c r="C14" s="1">
        <v>5136</v>
      </c>
      <c r="D14" s="1">
        <v>44955</v>
      </c>
      <c r="E14" s="1"/>
      <c r="I14" s="3">
        <f t="shared" si="0"/>
        <v>0.8749077281244677</v>
      </c>
      <c r="J14" s="3">
        <f t="shared" si="0"/>
        <v>0.8691827304189788</v>
      </c>
      <c r="K14" s="3">
        <f t="shared" si="1"/>
        <v>-734.333333333333</v>
      </c>
      <c r="L14" s="3">
        <f t="shared" si="1"/>
        <v>-6766</v>
      </c>
      <c r="M14" s="1">
        <f t="shared" si="3"/>
        <v>5272.333333333333</v>
      </c>
      <c r="N14" s="1">
        <f t="shared" si="3"/>
        <v>45264.666666666664</v>
      </c>
      <c r="O14" s="1">
        <f t="shared" si="2"/>
        <v>5888.333333333333</v>
      </c>
      <c r="P14" s="1">
        <f t="shared" si="2"/>
        <v>50636.333333333336</v>
      </c>
      <c r="S14" s="1">
        <f t="shared" si="4"/>
        <v>5783.416666666667</v>
      </c>
      <c r="T14" s="1">
        <f t="shared" si="5"/>
        <v>49640.333333333336</v>
      </c>
      <c r="U14" s="1">
        <f t="shared" si="6"/>
        <v>5785.583333333334</v>
      </c>
      <c r="V14" s="1">
        <f t="shared" si="7"/>
        <v>49859.708333333336</v>
      </c>
      <c r="W14" s="2">
        <f t="shared" si="8"/>
        <v>0.8877237962176098</v>
      </c>
      <c r="X14" s="2">
        <f t="shared" si="9"/>
        <v>0.9016298230117337</v>
      </c>
      <c r="Y14" s="1"/>
      <c r="Z14" s="1"/>
    </row>
    <row r="15" spans="1:26" ht="12.75">
      <c r="B15" t="s">
        <v>15</v>
      </c>
      <c r="C15" s="1">
        <v>7266</v>
      </c>
      <c r="D15" s="1">
        <v>59949</v>
      </c>
      <c r="E15" s="1"/>
      <c r="I15" s="3">
        <f t="shared" si="0"/>
        <v>1.2377491340639373</v>
      </c>
      <c r="J15" s="3">
        <f t="shared" si="0"/>
        <v>1.1590843177819454</v>
      </c>
      <c r="K15" s="3">
        <f>C15-AVERAGE(C$5:C$16)</f>
        <v>1395.666666666667</v>
      </c>
      <c r="L15" s="3">
        <f>D15-AVERAGE(D$5:D$16)</f>
        <v>8228</v>
      </c>
      <c r="M15" s="1">
        <f t="shared" si="3"/>
        <v>5888.333333333333</v>
      </c>
      <c r="N15" s="1">
        <f t="shared" si="3"/>
        <v>50636.333333333336</v>
      </c>
      <c r="O15" s="1">
        <f t="shared" si="2"/>
        <v>5830</v>
      </c>
      <c r="P15" s="1">
        <f t="shared" si="2"/>
        <v>47157.666666666664</v>
      </c>
      <c r="S15" s="1">
        <f t="shared" si="4"/>
        <v>5724.25</v>
      </c>
      <c r="T15" s="1">
        <f t="shared" si="5"/>
        <v>49293.583333333336</v>
      </c>
      <c r="U15" s="1">
        <f t="shared" si="6"/>
        <v>5753.833333333334</v>
      </c>
      <c r="V15" s="1">
        <f t="shared" si="7"/>
        <v>49466.958333333336</v>
      </c>
      <c r="W15" s="2">
        <f t="shared" si="8"/>
        <v>1.262810300379457</v>
      </c>
      <c r="X15" s="2">
        <f t="shared" si="9"/>
        <v>1.211899862450272</v>
      </c>
      <c r="Y15" s="1"/>
      <c r="Z15" s="1"/>
    </row>
    <row r="16" spans="1:26" ht="12.75">
      <c r="B16" t="s">
        <v>16</v>
      </c>
      <c r="C16" s="1">
        <v>5088</v>
      </c>
      <c r="D16" s="1">
        <v>36569</v>
      </c>
      <c r="E16" s="1">
        <f>AVERAGE(C5:C16)</f>
        <v>5870.333333333333</v>
      </c>
      <c r="F16" s="1">
        <f>AVERAGE(D5:D16)</f>
        <v>51721</v>
      </c>
      <c r="I16" s="3">
        <f t="shared" si="0"/>
        <v>0.8667310203849867</v>
      </c>
      <c r="J16" s="3">
        <f t="shared" si="0"/>
        <v>0.707043560642679</v>
      </c>
      <c r="K16" s="3">
        <f>C16-AVERAGE(C$5:C$16)</f>
        <v>-782.333333333333</v>
      </c>
      <c r="L16" s="3">
        <f>D16-AVERAGE(D$5:D$16)</f>
        <v>-15152</v>
      </c>
      <c r="M16" s="1">
        <f t="shared" si="3"/>
        <v>5830</v>
      </c>
      <c r="N16" s="1">
        <f t="shared" si="3"/>
        <v>47157.666666666664</v>
      </c>
      <c r="O16" s="1">
        <f t="shared" si="2"/>
        <v>5603</v>
      </c>
      <c r="P16" s="1">
        <f t="shared" si="2"/>
        <v>44807.666666666664</v>
      </c>
      <c r="Q16" s="1">
        <f>AVERAGE(C5:C16)</f>
        <v>5870.333333333333</v>
      </c>
      <c r="R16" s="1">
        <f>AVERAGE(D5:D16)</f>
        <v>51721</v>
      </c>
      <c r="S16" s="1">
        <f t="shared" si="4"/>
        <v>5652.25</v>
      </c>
      <c r="T16" s="1">
        <f t="shared" si="5"/>
        <v>48558.166666666664</v>
      </c>
      <c r="U16" s="1">
        <f t="shared" si="6"/>
        <v>5688.25</v>
      </c>
      <c r="V16" s="1">
        <f t="shared" si="7"/>
        <v>48925.875</v>
      </c>
      <c r="W16" s="2">
        <f t="shared" si="8"/>
        <v>0.8944754537863139</v>
      </c>
      <c r="X16" s="2">
        <f t="shared" si="9"/>
        <v>0.7474368112987249</v>
      </c>
      <c r="Y16" s="1"/>
      <c r="Z16" s="1"/>
    </row>
    <row r="17" spans="1:26" ht="12.75">
      <c r="A17">
        <v>1980</v>
      </c>
      <c r="B17" t="s">
        <v>5</v>
      </c>
      <c r="C17" s="1">
        <v>4455</v>
      </c>
      <c r="D17" s="1">
        <v>37905</v>
      </c>
      <c r="E17" s="1">
        <f aca="true" t="shared" si="10" ref="E17:E80">AVERAGE(C6:C17)</f>
        <v>5701.916666666667</v>
      </c>
      <c r="F17" s="1">
        <f aca="true" t="shared" si="11" ref="F17:F80">AVERAGE(D6:D17)</f>
        <v>49931.916666666664</v>
      </c>
      <c r="I17" s="3">
        <f>C17/AVERAGE(C$17:C$28)</f>
        <v>0.78357224518512</v>
      </c>
      <c r="J17" s="3">
        <f>D17/AVERAGE(D$17:D$28)</f>
        <v>0.7922333749601584</v>
      </c>
      <c r="K17" s="3">
        <f>C17-AVERAGE(C$17:C$28)</f>
        <v>-1230.5</v>
      </c>
      <c r="L17" s="3">
        <f>D17-AVERAGE(D$17:D$28)</f>
        <v>-9940.75</v>
      </c>
      <c r="M17" s="1">
        <f t="shared" si="3"/>
        <v>5603</v>
      </c>
      <c r="N17" s="1">
        <f t="shared" si="3"/>
        <v>44807.666666666664</v>
      </c>
      <c r="O17" s="1">
        <f t="shared" si="2"/>
        <v>5060.666666666667</v>
      </c>
      <c r="P17" s="1">
        <f t="shared" si="2"/>
        <v>39889.333333333336</v>
      </c>
      <c r="Q17" s="1">
        <f aca="true" t="shared" si="12" ref="Q17:R80">AVERAGE(C6:C17)</f>
        <v>5701.916666666667</v>
      </c>
      <c r="R17" s="1">
        <f t="shared" si="12"/>
        <v>49931.916666666664</v>
      </c>
      <c r="S17" s="1">
        <f t="shared" si="4"/>
        <v>5591.666666666667</v>
      </c>
      <c r="T17" s="1">
        <f t="shared" si="5"/>
        <v>47591.75</v>
      </c>
      <c r="U17" s="1">
        <f t="shared" si="6"/>
        <v>5621.958333333334</v>
      </c>
      <c r="V17" s="1">
        <f t="shared" si="7"/>
        <v>48074.95833333333</v>
      </c>
      <c r="W17" s="2">
        <f t="shared" si="8"/>
        <v>0.7924284983731943</v>
      </c>
      <c r="X17" s="2">
        <f t="shared" si="9"/>
        <v>0.7884562215775885</v>
      </c>
      <c r="Y17" s="1"/>
      <c r="Z17" s="1"/>
    </row>
    <row r="18" spans="1:26" ht="12.75">
      <c r="B18" t="s">
        <v>6</v>
      </c>
      <c r="C18" s="1">
        <v>5639</v>
      </c>
      <c r="D18" s="1">
        <v>45194</v>
      </c>
      <c r="E18" s="1">
        <f t="shared" si="10"/>
        <v>5787.75</v>
      </c>
      <c r="F18" s="1">
        <f t="shared" si="11"/>
        <v>50079.083333333336</v>
      </c>
      <c r="I18" s="3">
        <f aca="true" t="shared" si="13" ref="I18:J28">C18/AVERAGE(C$17:C$28)</f>
        <v>0.991821299797731</v>
      </c>
      <c r="J18" s="3">
        <f t="shared" si="13"/>
        <v>0.9445771045495159</v>
      </c>
      <c r="K18" s="3">
        <f aca="true" t="shared" si="14" ref="K18:L28">C18-AVERAGE(C$17:C$28)</f>
        <v>-46.5</v>
      </c>
      <c r="L18" s="3">
        <f t="shared" si="14"/>
        <v>-2651.75</v>
      </c>
      <c r="M18" s="1">
        <f t="shared" si="3"/>
        <v>5060.666666666667</v>
      </c>
      <c r="N18" s="1">
        <f t="shared" si="3"/>
        <v>39889.333333333336</v>
      </c>
      <c r="O18" s="1">
        <f t="shared" si="2"/>
        <v>5411</v>
      </c>
      <c r="P18" s="1">
        <f t="shared" si="2"/>
        <v>44644</v>
      </c>
      <c r="Q18" s="1">
        <f t="shared" si="12"/>
        <v>5787.75</v>
      </c>
      <c r="R18" s="1">
        <f t="shared" si="12"/>
        <v>50079.083333333336</v>
      </c>
      <c r="S18" s="1">
        <f t="shared" si="4"/>
        <v>5602.583333333333</v>
      </c>
      <c r="T18" s="1">
        <f t="shared" si="5"/>
        <v>47350</v>
      </c>
      <c r="U18" s="1">
        <f t="shared" si="6"/>
        <v>5597.125</v>
      </c>
      <c r="V18" s="1">
        <f t="shared" si="7"/>
        <v>47470.875</v>
      </c>
      <c r="W18" s="2">
        <f t="shared" si="8"/>
        <v>1.0074815195301159</v>
      </c>
      <c r="X18" s="2">
        <f t="shared" si="9"/>
        <v>0.9520363802015447</v>
      </c>
      <c r="Y18" s="1"/>
      <c r="Z18" s="1"/>
    </row>
    <row r="19" spans="1:26" ht="12.75">
      <c r="B19" t="s">
        <v>7</v>
      </c>
      <c r="C19" s="1">
        <v>6139</v>
      </c>
      <c r="D19" s="1">
        <v>50833</v>
      </c>
      <c r="E19" s="1">
        <f t="shared" si="10"/>
        <v>5783.416666666667</v>
      </c>
      <c r="F19" s="1">
        <f t="shared" si="11"/>
        <v>49640.333333333336</v>
      </c>
      <c r="I19" s="3">
        <f t="shared" si="13"/>
        <v>1.079764312725354</v>
      </c>
      <c r="J19" s="3">
        <f t="shared" si="13"/>
        <v>1.062435012514173</v>
      </c>
      <c r="K19" s="3">
        <f t="shared" si="14"/>
        <v>453.5</v>
      </c>
      <c r="L19" s="3">
        <f t="shared" si="14"/>
        <v>2987.25</v>
      </c>
      <c r="M19" s="1">
        <f t="shared" si="3"/>
        <v>5411</v>
      </c>
      <c r="N19" s="1">
        <f t="shared" si="3"/>
        <v>44644</v>
      </c>
      <c r="O19" s="1">
        <f t="shared" si="2"/>
        <v>5666</v>
      </c>
      <c r="P19" s="1">
        <f t="shared" si="2"/>
        <v>47848.333333333336</v>
      </c>
      <c r="Q19" s="1">
        <f t="shared" si="12"/>
        <v>5783.416666666667</v>
      </c>
      <c r="R19" s="1">
        <f t="shared" si="12"/>
        <v>49640.333333333336</v>
      </c>
      <c r="S19" s="1">
        <f t="shared" si="4"/>
        <v>5527.083333333333</v>
      </c>
      <c r="T19" s="1">
        <f t="shared" si="5"/>
        <v>46653.666666666664</v>
      </c>
      <c r="U19" s="1">
        <f t="shared" si="6"/>
        <v>5564.833333333333</v>
      </c>
      <c r="V19" s="1">
        <f t="shared" si="7"/>
        <v>47001.83333333333</v>
      </c>
      <c r="W19" s="2">
        <f t="shared" si="8"/>
        <v>1.1031776932522688</v>
      </c>
      <c r="X19" s="2">
        <f t="shared" si="9"/>
        <v>1.0815110048898804</v>
      </c>
      <c r="Y19" s="1"/>
      <c r="Z19" s="1"/>
    </row>
    <row r="20" spans="1:26" ht="12.75">
      <c r="B20" t="s">
        <v>8</v>
      </c>
      <c r="C20" s="1">
        <v>5220</v>
      </c>
      <c r="D20" s="1">
        <v>47518</v>
      </c>
      <c r="E20" s="1">
        <f t="shared" si="10"/>
        <v>5724.25</v>
      </c>
      <c r="F20" s="1">
        <f t="shared" si="11"/>
        <v>49293.583333333336</v>
      </c>
      <c r="I20" s="3">
        <f t="shared" si="13"/>
        <v>0.9181250549643831</v>
      </c>
      <c r="J20" s="3">
        <f t="shared" si="13"/>
        <v>0.9931498617954573</v>
      </c>
      <c r="K20" s="3">
        <f t="shared" si="14"/>
        <v>-465.5</v>
      </c>
      <c r="L20" s="3">
        <f t="shared" si="14"/>
        <v>-327.75</v>
      </c>
      <c r="M20" s="1">
        <f t="shared" si="3"/>
        <v>5666</v>
      </c>
      <c r="N20" s="1">
        <f t="shared" si="3"/>
        <v>47848.333333333336</v>
      </c>
      <c r="O20" s="1">
        <f t="shared" si="2"/>
        <v>5909</v>
      </c>
      <c r="P20" s="1">
        <f t="shared" si="2"/>
        <v>52201.666666666664</v>
      </c>
      <c r="Q20" s="1">
        <f t="shared" si="12"/>
        <v>5724.25</v>
      </c>
      <c r="R20" s="1">
        <f t="shared" si="12"/>
        <v>49293.583333333336</v>
      </c>
      <c r="S20" s="1">
        <f t="shared" si="4"/>
        <v>5554.416666666667</v>
      </c>
      <c r="T20" s="1">
        <f t="shared" si="5"/>
        <v>46543.583333333336</v>
      </c>
      <c r="U20" s="1">
        <f t="shared" si="6"/>
        <v>5540.75</v>
      </c>
      <c r="V20" s="1">
        <f t="shared" si="7"/>
        <v>46598.625</v>
      </c>
      <c r="W20" s="2">
        <f t="shared" si="8"/>
        <v>0.9421107250823445</v>
      </c>
      <c r="X20" s="2">
        <f t="shared" si="9"/>
        <v>1.0197296594051863</v>
      </c>
      <c r="Y20" s="1"/>
      <c r="Z20" s="1"/>
    </row>
    <row r="21" spans="1:26" ht="12.75">
      <c r="B21" t="s">
        <v>9</v>
      </c>
      <c r="C21" s="1">
        <v>6368</v>
      </c>
      <c r="D21" s="1">
        <v>58254</v>
      </c>
      <c r="E21" s="1">
        <f t="shared" si="10"/>
        <v>5652.25</v>
      </c>
      <c r="F21" s="1">
        <f t="shared" si="11"/>
        <v>48558.166666666664</v>
      </c>
      <c r="I21" s="3">
        <f t="shared" si="13"/>
        <v>1.1200422126462053</v>
      </c>
      <c r="J21" s="3">
        <f t="shared" si="13"/>
        <v>1.2175376078335067</v>
      </c>
      <c r="K21" s="3">
        <f t="shared" si="14"/>
        <v>682.5</v>
      </c>
      <c r="L21" s="3">
        <f t="shared" si="14"/>
        <v>10408.25</v>
      </c>
      <c r="M21" s="1">
        <f t="shared" si="3"/>
        <v>5909</v>
      </c>
      <c r="N21" s="1">
        <f t="shared" si="3"/>
        <v>52201.666666666664</v>
      </c>
      <c r="O21" s="1">
        <f t="shared" si="2"/>
        <v>5678.333333333333</v>
      </c>
      <c r="P21" s="1">
        <f t="shared" si="2"/>
        <v>50045</v>
      </c>
      <c r="Q21" s="1">
        <f t="shared" si="12"/>
        <v>5652.25</v>
      </c>
      <c r="R21" s="1">
        <f t="shared" si="12"/>
        <v>48558.166666666664</v>
      </c>
      <c r="S21" s="1">
        <f t="shared" si="4"/>
        <v>5729.416666666667</v>
      </c>
      <c r="T21" s="1">
        <f t="shared" si="5"/>
        <v>47792.583333333336</v>
      </c>
      <c r="U21" s="1">
        <f t="shared" si="6"/>
        <v>5641.916666666667</v>
      </c>
      <c r="V21" s="1">
        <f t="shared" si="7"/>
        <v>47168.083333333336</v>
      </c>
      <c r="W21" s="2">
        <f t="shared" si="8"/>
        <v>1.1286944448547331</v>
      </c>
      <c r="X21" s="2">
        <f t="shared" si="9"/>
        <v>1.2350300432672516</v>
      </c>
      <c r="Y21" s="1"/>
      <c r="Z21" s="1"/>
    </row>
    <row r="22" spans="1:26" ht="12.75">
      <c r="B22" t="s">
        <v>10</v>
      </c>
      <c r="C22" s="1">
        <v>5447</v>
      </c>
      <c r="D22" s="1">
        <v>44363</v>
      </c>
      <c r="E22" s="1">
        <f t="shared" si="10"/>
        <v>5591.666666666667</v>
      </c>
      <c r="F22" s="1">
        <f t="shared" si="11"/>
        <v>47591.75</v>
      </c>
      <c r="I22" s="3">
        <f t="shared" si="13"/>
        <v>0.9580511828335239</v>
      </c>
      <c r="J22" s="3">
        <f t="shared" si="13"/>
        <v>0.9272087907494396</v>
      </c>
      <c r="K22" s="3">
        <f t="shared" si="14"/>
        <v>-238.5</v>
      </c>
      <c r="L22" s="3">
        <f t="shared" si="14"/>
        <v>-3482.75</v>
      </c>
      <c r="M22" s="1">
        <f t="shared" si="3"/>
        <v>5678.333333333333</v>
      </c>
      <c r="N22" s="1">
        <f t="shared" si="3"/>
        <v>50045</v>
      </c>
      <c r="O22" s="1">
        <f t="shared" si="2"/>
        <v>5869</v>
      </c>
      <c r="P22" s="1">
        <f t="shared" si="2"/>
        <v>51479.333333333336</v>
      </c>
      <c r="Q22" s="1">
        <f t="shared" si="12"/>
        <v>5591.666666666667</v>
      </c>
      <c r="R22" s="1">
        <f t="shared" si="12"/>
        <v>47591.75</v>
      </c>
      <c r="S22" s="1">
        <f t="shared" si="4"/>
        <v>5619.333333333333</v>
      </c>
      <c r="T22" s="1">
        <f t="shared" si="5"/>
        <v>46993.25</v>
      </c>
      <c r="U22" s="1">
        <f t="shared" si="6"/>
        <v>5674.375</v>
      </c>
      <c r="V22" s="1">
        <f t="shared" si="7"/>
        <v>47392.91666666667</v>
      </c>
      <c r="W22" s="2">
        <f t="shared" si="8"/>
        <v>0.959929507655028</v>
      </c>
      <c r="X22" s="2">
        <f t="shared" si="9"/>
        <v>0.9360681536446198</v>
      </c>
      <c r="Y22" s="1"/>
      <c r="Z22" s="1"/>
    </row>
    <row r="23" spans="1:26" ht="12.75">
      <c r="B23" t="s">
        <v>11</v>
      </c>
      <c r="C23" s="1">
        <v>5792</v>
      </c>
      <c r="D23" s="1">
        <v>51821</v>
      </c>
      <c r="E23" s="1">
        <f t="shared" si="10"/>
        <v>5602.583333333333</v>
      </c>
      <c r="F23" s="1">
        <f t="shared" si="11"/>
        <v>47350</v>
      </c>
      <c r="I23" s="3">
        <f t="shared" si="13"/>
        <v>1.0187318617535837</v>
      </c>
      <c r="J23" s="3">
        <f t="shared" si="13"/>
        <v>1.0830847044930845</v>
      </c>
      <c r="K23" s="3">
        <f t="shared" si="14"/>
        <v>106.5</v>
      </c>
      <c r="L23" s="3">
        <f t="shared" si="14"/>
        <v>3975.25</v>
      </c>
      <c r="M23" s="1">
        <f t="shared" si="3"/>
        <v>5869</v>
      </c>
      <c r="N23" s="1">
        <f t="shared" si="3"/>
        <v>51479.333333333336</v>
      </c>
      <c r="O23" s="1">
        <f t="shared" si="2"/>
        <v>5250.333333333333</v>
      </c>
      <c r="P23" s="1">
        <f t="shared" si="2"/>
        <v>43887.333333333336</v>
      </c>
      <c r="Q23" s="1">
        <f t="shared" si="12"/>
        <v>5602.583333333333</v>
      </c>
      <c r="R23" s="1">
        <f t="shared" si="12"/>
        <v>47350</v>
      </c>
      <c r="S23" s="1">
        <f t="shared" si="4"/>
        <v>5685.5</v>
      </c>
      <c r="T23" s="1">
        <f t="shared" si="5"/>
        <v>47845.75</v>
      </c>
      <c r="U23" s="1">
        <f t="shared" si="6"/>
        <v>5652.416666666666</v>
      </c>
      <c r="V23" s="1">
        <f t="shared" si="7"/>
        <v>47419.5</v>
      </c>
      <c r="W23" s="2">
        <f t="shared" si="8"/>
        <v>1.0246944522254493</v>
      </c>
      <c r="X23" s="2">
        <f t="shared" si="9"/>
        <v>1.0928204641550416</v>
      </c>
      <c r="Y23" s="1"/>
      <c r="Z23" s="1"/>
    </row>
    <row r="24" spans="1:26" ht="12.75">
      <c r="B24" t="s">
        <v>12</v>
      </c>
      <c r="C24" s="1">
        <v>4512</v>
      </c>
      <c r="D24" s="1">
        <v>35478</v>
      </c>
      <c r="E24" s="1">
        <f t="shared" si="10"/>
        <v>5527.083333333333</v>
      </c>
      <c r="F24" s="1">
        <f t="shared" si="11"/>
        <v>46653.666666666664</v>
      </c>
      <c r="I24" s="3">
        <f t="shared" si="13"/>
        <v>0.793597748658869</v>
      </c>
      <c r="J24" s="3">
        <f t="shared" si="13"/>
        <v>0.7415078664249176</v>
      </c>
      <c r="K24" s="3">
        <f t="shared" si="14"/>
        <v>-1173.5</v>
      </c>
      <c r="L24" s="3">
        <f t="shared" si="14"/>
        <v>-12367.75</v>
      </c>
      <c r="M24" s="1">
        <f t="shared" si="3"/>
        <v>5250.333333333333</v>
      </c>
      <c r="N24" s="1">
        <f t="shared" si="3"/>
        <v>43887.333333333336</v>
      </c>
      <c r="O24" s="1">
        <f t="shared" si="2"/>
        <v>5298.333333333333</v>
      </c>
      <c r="P24" s="1">
        <f t="shared" si="2"/>
        <v>44327.666666666664</v>
      </c>
      <c r="Q24" s="1">
        <f t="shared" si="12"/>
        <v>5527.083333333333</v>
      </c>
      <c r="R24" s="1">
        <f t="shared" si="12"/>
        <v>46653.666666666664</v>
      </c>
      <c r="S24" s="1">
        <f t="shared" si="4"/>
        <v>5750.75</v>
      </c>
      <c r="T24" s="1">
        <f t="shared" si="5"/>
        <v>47978.833333333336</v>
      </c>
      <c r="U24" s="1">
        <f t="shared" si="6"/>
        <v>5718.125</v>
      </c>
      <c r="V24" s="1">
        <f t="shared" si="7"/>
        <v>47912.29166666667</v>
      </c>
      <c r="W24" s="2">
        <f t="shared" si="8"/>
        <v>0.7890698436987649</v>
      </c>
      <c r="X24" s="2">
        <f t="shared" si="9"/>
        <v>0.7404780436474634</v>
      </c>
      <c r="Y24" s="1"/>
      <c r="Z24" s="1"/>
    </row>
    <row r="25" spans="1:26" ht="12.75">
      <c r="B25" t="s">
        <v>13</v>
      </c>
      <c r="C25" s="1">
        <v>5591</v>
      </c>
      <c r="D25" s="1">
        <v>45684</v>
      </c>
      <c r="E25" s="1">
        <f t="shared" si="10"/>
        <v>5554.416666666667</v>
      </c>
      <c r="F25" s="1">
        <f t="shared" si="11"/>
        <v>46543.583333333336</v>
      </c>
      <c r="I25" s="3">
        <f t="shared" si="13"/>
        <v>0.9833787705566793</v>
      </c>
      <c r="J25" s="3">
        <f t="shared" si="13"/>
        <v>0.9548183485471541</v>
      </c>
      <c r="K25" s="3">
        <f t="shared" si="14"/>
        <v>-94.5</v>
      </c>
      <c r="L25" s="3">
        <f t="shared" si="14"/>
        <v>-2161.75</v>
      </c>
      <c r="M25" s="1">
        <f t="shared" si="3"/>
        <v>5298.333333333333</v>
      </c>
      <c r="N25" s="1">
        <f t="shared" si="3"/>
        <v>44327.666666666664</v>
      </c>
      <c r="O25" s="1">
        <f t="shared" si="2"/>
        <v>5779.666666666667</v>
      </c>
      <c r="P25" s="1">
        <f t="shared" si="2"/>
        <v>47035</v>
      </c>
      <c r="Q25" s="1">
        <f t="shared" si="12"/>
        <v>5554.416666666667</v>
      </c>
      <c r="R25" s="1">
        <f t="shared" si="12"/>
        <v>46543.583333333336</v>
      </c>
      <c r="S25" s="1">
        <f t="shared" si="4"/>
        <v>5709.333333333333</v>
      </c>
      <c r="T25" s="1">
        <f t="shared" si="5"/>
        <v>47474.083333333336</v>
      </c>
      <c r="U25" s="1">
        <f t="shared" si="6"/>
        <v>5730.041666666666</v>
      </c>
      <c r="V25" s="1">
        <f t="shared" si="7"/>
        <v>47726.458333333336</v>
      </c>
      <c r="W25" s="2">
        <f t="shared" si="8"/>
        <v>0.9757346150769701</v>
      </c>
      <c r="X25" s="2">
        <f t="shared" si="9"/>
        <v>0.9572049046868656</v>
      </c>
      <c r="Y25" s="1"/>
      <c r="Z25" s="1"/>
    </row>
    <row r="26" spans="1:26" ht="12.75">
      <c r="B26" t="s">
        <v>14</v>
      </c>
      <c r="C26" s="1">
        <v>7236</v>
      </c>
      <c r="D26" s="1">
        <v>59943</v>
      </c>
      <c r="E26" s="1">
        <f t="shared" si="10"/>
        <v>5729.416666666667</v>
      </c>
      <c r="F26" s="1">
        <f t="shared" si="11"/>
        <v>47792.583333333336</v>
      </c>
      <c r="I26" s="3">
        <f t="shared" si="13"/>
        <v>1.2727112830885585</v>
      </c>
      <c r="J26" s="3">
        <f t="shared" si="13"/>
        <v>1.252838548878427</v>
      </c>
      <c r="K26" s="3">
        <f t="shared" si="14"/>
        <v>1550.5</v>
      </c>
      <c r="L26" s="3">
        <f t="shared" si="14"/>
        <v>12097.25</v>
      </c>
      <c r="M26" s="1">
        <f t="shared" si="3"/>
        <v>5779.666666666667</v>
      </c>
      <c r="N26" s="1">
        <f t="shared" si="3"/>
        <v>47035</v>
      </c>
      <c r="O26" s="1">
        <f t="shared" si="2"/>
        <v>6257.333333333333</v>
      </c>
      <c r="P26" s="1">
        <f t="shared" si="2"/>
        <v>51994.666666666664</v>
      </c>
      <c r="Q26" s="1">
        <f t="shared" si="12"/>
        <v>5729.416666666667</v>
      </c>
      <c r="R26" s="1">
        <f t="shared" si="12"/>
        <v>47792.583333333336</v>
      </c>
      <c r="S26" s="1">
        <f t="shared" si="4"/>
        <v>5626.833333333333</v>
      </c>
      <c r="T26" s="1">
        <f t="shared" si="5"/>
        <v>46635.916666666664</v>
      </c>
      <c r="U26" s="1">
        <f t="shared" si="6"/>
        <v>5668.083333333333</v>
      </c>
      <c r="V26" s="1">
        <f t="shared" si="7"/>
        <v>47055</v>
      </c>
      <c r="W26" s="2">
        <f t="shared" si="8"/>
        <v>1.276622020965347</v>
      </c>
      <c r="X26" s="2">
        <f t="shared" si="9"/>
        <v>1.2738922537456168</v>
      </c>
      <c r="Y26" s="1"/>
      <c r="Z26" s="1"/>
    </row>
    <row r="27" spans="1:26" ht="12.75">
      <c r="B27" t="s">
        <v>15</v>
      </c>
      <c r="C27" s="1">
        <v>5945</v>
      </c>
      <c r="D27" s="1">
        <v>50357</v>
      </c>
      <c r="E27" s="1">
        <f t="shared" si="10"/>
        <v>5619.333333333333</v>
      </c>
      <c r="F27" s="1">
        <f t="shared" si="11"/>
        <v>46993.25</v>
      </c>
      <c r="I27" s="3">
        <f t="shared" si="13"/>
        <v>1.0456424237094364</v>
      </c>
      <c r="J27" s="3">
        <f t="shared" si="13"/>
        <v>1.052486375487896</v>
      </c>
      <c r="K27" s="3">
        <f t="shared" si="14"/>
        <v>259.5</v>
      </c>
      <c r="L27" s="3">
        <f t="shared" si="14"/>
        <v>2511.25</v>
      </c>
      <c r="M27" s="1">
        <f t="shared" si="3"/>
        <v>6257.333333333333</v>
      </c>
      <c r="N27" s="1">
        <f t="shared" si="3"/>
        <v>51994.666666666664</v>
      </c>
      <c r="O27" s="1">
        <f t="shared" si="2"/>
        <v>6354.333333333333</v>
      </c>
      <c r="P27" s="1">
        <f t="shared" si="2"/>
        <v>52366.333333333336</v>
      </c>
      <c r="Q27" s="1">
        <f t="shared" si="12"/>
        <v>5619.333333333333</v>
      </c>
      <c r="R27" s="1">
        <f t="shared" si="12"/>
        <v>46993.25</v>
      </c>
      <c r="S27" s="1">
        <f t="shared" si="4"/>
        <v>5649.083333333333</v>
      </c>
      <c r="T27" s="1">
        <f t="shared" si="5"/>
        <v>46641.166666666664</v>
      </c>
      <c r="U27" s="1">
        <f t="shared" si="6"/>
        <v>5637.958333333333</v>
      </c>
      <c r="V27" s="1">
        <f t="shared" si="7"/>
        <v>46638.541666666664</v>
      </c>
      <c r="W27" s="2">
        <f t="shared" si="8"/>
        <v>1.0544597261124373</v>
      </c>
      <c r="X27" s="2">
        <f t="shared" si="9"/>
        <v>1.079729301141313</v>
      </c>
      <c r="Y27" s="1"/>
      <c r="Z27" s="1"/>
    </row>
    <row r="28" spans="1:26" ht="12.75">
      <c r="B28" t="s">
        <v>16</v>
      </c>
      <c r="C28" s="1">
        <v>5882</v>
      </c>
      <c r="D28" s="1">
        <v>46799</v>
      </c>
      <c r="E28" s="1">
        <f t="shared" si="10"/>
        <v>5685.5</v>
      </c>
      <c r="F28" s="1">
        <f t="shared" si="11"/>
        <v>47845.75</v>
      </c>
      <c r="G28" s="2">
        <f>E28*100/E16-100</f>
        <v>-3.148600306626534</v>
      </c>
      <c r="H28" s="2">
        <f>F28*100/F16-100</f>
        <v>-7.4926045513427795</v>
      </c>
      <c r="I28" s="3">
        <f t="shared" si="13"/>
        <v>1.0345616040805559</v>
      </c>
      <c r="J28" s="3">
        <f t="shared" si="13"/>
        <v>0.9781224037662697</v>
      </c>
      <c r="K28" s="3">
        <f t="shared" si="14"/>
        <v>196.5</v>
      </c>
      <c r="L28" s="3">
        <f t="shared" si="14"/>
        <v>-1046.75</v>
      </c>
      <c r="M28" s="1">
        <f t="shared" si="3"/>
        <v>6354.333333333333</v>
      </c>
      <c r="N28" s="1">
        <f t="shared" si="3"/>
        <v>52366.333333333336</v>
      </c>
      <c r="O28" s="1">
        <f t="shared" si="2"/>
        <v>5688.333333333333</v>
      </c>
      <c r="P28" s="1">
        <f t="shared" si="2"/>
        <v>45552.666666666664</v>
      </c>
      <c r="Q28" s="1">
        <f t="shared" si="12"/>
        <v>5685.5</v>
      </c>
      <c r="R28" s="1">
        <f t="shared" si="12"/>
        <v>47845.75</v>
      </c>
      <c r="S28" s="1">
        <f t="shared" si="4"/>
        <v>5582.333333333333</v>
      </c>
      <c r="T28" s="1">
        <f t="shared" si="5"/>
        <v>45900.666666666664</v>
      </c>
      <c r="U28" s="1">
        <f t="shared" si="6"/>
        <v>5615.708333333333</v>
      </c>
      <c r="V28" s="1">
        <f t="shared" si="7"/>
        <v>46270.916666666664</v>
      </c>
      <c r="W28" s="2">
        <f t="shared" si="8"/>
        <v>1.0474190700193653</v>
      </c>
      <c r="X28" s="2">
        <f t="shared" si="9"/>
        <v>1.0114128565279488</v>
      </c>
      <c r="Y28" s="1"/>
      <c r="Z28" s="1"/>
    </row>
    <row r="29" spans="1:26" ht="12.75">
      <c r="A29">
        <v>1981</v>
      </c>
      <c r="B29" t="s">
        <v>5</v>
      </c>
      <c r="C29" s="1">
        <v>5238</v>
      </c>
      <c r="D29" s="1">
        <v>39502</v>
      </c>
      <c r="E29" s="1">
        <f t="shared" si="10"/>
        <v>5750.75</v>
      </c>
      <c r="F29" s="1">
        <f t="shared" si="11"/>
        <v>47978.833333333336</v>
      </c>
      <c r="G29" s="2">
        <f aca="true" t="shared" si="15" ref="G29:G92">E29*100/E17-100</f>
        <v>0.8564371629422851</v>
      </c>
      <c r="H29" s="2">
        <f aca="true" t="shared" si="16" ref="H29:H92">F29*100/F17-100</f>
        <v>-3.9114928160511795</v>
      </c>
      <c r="I29" s="3">
        <f>C29/AVERAGE(C$29:C$40)</f>
        <v>1.0287566081277926</v>
      </c>
      <c r="J29" s="3">
        <f>D29/AVERAGE(D$29:D$40)</f>
        <v>0.9373324158223193</v>
      </c>
      <c r="K29" s="3">
        <f>C29-AVERAGE(C$29:C$40)</f>
        <v>146.41666666666697</v>
      </c>
      <c r="L29" s="3">
        <f>D29-AVERAGE(D$29:D$40)</f>
        <v>-2641</v>
      </c>
      <c r="M29" s="1">
        <f t="shared" si="3"/>
        <v>5688.333333333333</v>
      </c>
      <c r="N29" s="1">
        <f t="shared" si="3"/>
        <v>45552.666666666664</v>
      </c>
      <c r="O29" s="1">
        <f t="shared" si="2"/>
        <v>5420.666666666667</v>
      </c>
      <c r="P29" s="1">
        <f t="shared" si="2"/>
        <v>41812.666666666664</v>
      </c>
      <c r="Q29" s="1">
        <f t="shared" si="12"/>
        <v>5750.75</v>
      </c>
      <c r="R29" s="1">
        <f t="shared" si="12"/>
        <v>47978.833333333336</v>
      </c>
      <c r="S29" s="1">
        <f t="shared" si="4"/>
        <v>5564.833333333333</v>
      </c>
      <c r="T29" s="1">
        <f t="shared" si="5"/>
        <v>45953.5</v>
      </c>
      <c r="U29" s="1">
        <f t="shared" si="6"/>
        <v>5573.583333333333</v>
      </c>
      <c r="V29" s="1">
        <f t="shared" si="7"/>
        <v>45927.08333333333</v>
      </c>
      <c r="W29" s="2">
        <f t="shared" si="8"/>
        <v>0.9397903802161985</v>
      </c>
      <c r="X29" s="2">
        <f t="shared" si="9"/>
        <v>0.8601025175776821</v>
      </c>
      <c r="Y29" s="1"/>
      <c r="Z29" s="1"/>
    </row>
    <row r="30" spans="1:26" ht="12.75">
      <c r="B30" t="s">
        <v>6</v>
      </c>
      <c r="C30" s="1">
        <v>5142</v>
      </c>
      <c r="D30" s="1">
        <v>39137</v>
      </c>
      <c r="E30" s="1">
        <f t="shared" si="10"/>
        <v>5709.333333333333</v>
      </c>
      <c r="F30" s="1">
        <f t="shared" si="11"/>
        <v>47474.083333333336</v>
      </c>
      <c r="G30" s="2">
        <f t="shared" si="15"/>
        <v>-1.3548730796366044</v>
      </c>
      <c r="H30" s="2">
        <f t="shared" si="16"/>
        <v>-5.201772529782048</v>
      </c>
      <c r="I30" s="3">
        <f aca="true" t="shared" si="17" ref="I30:J40">C30/AVERAGE(C$29:C$40)</f>
        <v>1.0099019623889098</v>
      </c>
      <c r="J30" s="3">
        <f t="shared" si="17"/>
        <v>0.9286714282324466</v>
      </c>
      <c r="K30" s="3">
        <f aca="true" t="shared" si="18" ref="K30:L40">C30-AVERAGE(C$29:C$40)</f>
        <v>50.41666666666697</v>
      </c>
      <c r="L30" s="3">
        <f t="shared" si="18"/>
        <v>-3006</v>
      </c>
      <c r="M30" s="1">
        <f t="shared" si="3"/>
        <v>5420.666666666667</v>
      </c>
      <c r="N30" s="1">
        <f t="shared" si="3"/>
        <v>41812.666666666664</v>
      </c>
      <c r="O30" s="1">
        <f t="shared" si="2"/>
        <v>5176.333333333333</v>
      </c>
      <c r="P30" s="1">
        <f t="shared" si="2"/>
        <v>39804.666666666664</v>
      </c>
      <c r="Q30" s="1">
        <f t="shared" si="12"/>
        <v>5709.333333333333</v>
      </c>
      <c r="R30" s="1">
        <f t="shared" si="12"/>
        <v>47474.083333333336</v>
      </c>
      <c r="S30" s="1">
        <f t="shared" si="4"/>
        <v>5546.666666666667</v>
      </c>
      <c r="T30" s="1">
        <f t="shared" si="5"/>
        <v>45692.333333333336</v>
      </c>
      <c r="U30" s="1">
        <f t="shared" si="6"/>
        <v>5555.75</v>
      </c>
      <c r="V30" s="1">
        <f t="shared" si="7"/>
        <v>45822.91666666667</v>
      </c>
      <c r="W30" s="2">
        <f t="shared" si="8"/>
        <v>0.9255276065337713</v>
      </c>
      <c r="X30" s="2">
        <f t="shared" si="9"/>
        <v>0.8540922937031142</v>
      </c>
      <c r="Y30" s="1"/>
      <c r="Z30" s="1"/>
    </row>
    <row r="31" spans="1:26" ht="12.75">
      <c r="B31" t="s">
        <v>7</v>
      </c>
      <c r="C31" s="1">
        <v>5149</v>
      </c>
      <c r="D31" s="1">
        <v>40775</v>
      </c>
      <c r="E31" s="1">
        <f t="shared" si="10"/>
        <v>5626.833333333333</v>
      </c>
      <c r="F31" s="1">
        <f t="shared" si="11"/>
        <v>46635.916666666664</v>
      </c>
      <c r="G31" s="2">
        <f t="shared" si="15"/>
        <v>-2.70745378308672</v>
      </c>
      <c r="H31" s="2">
        <f t="shared" si="16"/>
        <v>-6.05237004854925</v>
      </c>
      <c r="I31" s="3">
        <f t="shared" si="17"/>
        <v>1.0112767803073701</v>
      </c>
      <c r="J31" s="3">
        <f t="shared" si="17"/>
        <v>0.96753909308782</v>
      </c>
      <c r="K31" s="3">
        <f t="shared" si="18"/>
        <v>57.41666666666697</v>
      </c>
      <c r="L31" s="3">
        <f t="shared" si="18"/>
        <v>-1368</v>
      </c>
      <c r="M31" s="1">
        <f t="shared" si="3"/>
        <v>5176.333333333333</v>
      </c>
      <c r="N31" s="1">
        <f t="shared" si="3"/>
        <v>39804.666666666664</v>
      </c>
      <c r="O31" s="1">
        <f t="shared" si="2"/>
        <v>5259.333333333333</v>
      </c>
      <c r="P31" s="1">
        <f t="shared" si="2"/>
        <v>42497.666666666664</v>
      </c>
      <c r="Q31" s="1">
        <f t="shared" si="12"/>
        <v>5626.833333333333</v>
      </c>
      <c r="R31" s="1">
        <f t="shared" si="12"/>
        <v>46635.916666666664</v>
      </c>
      <c r="S31" s="1">
        <f t="shared" si="4"/>
        <v>5496.5</v>
      </c>
      <c r="T31" s="1">
        <f t="shared" si="5"/>
        <v>45277</v>
      </c>
      <c r="U31" s="1">
        <f t="shared" si="6"/>
        <v>5521.583333333334</v>
      </c>
      <c r="V31" s="1">
        <f t="shared" si="7"/>
        <v>45484.66666666667</v>
      </c>
      <c r="W31" s="2">
        <f t="shared" si="8"/>
        <v>0.9325223743189603</v>
      </c>
      <c r="X31" s="2">
        <f t="shared" si="9"/>
        <v>0.8964559485247775</v>
      </c>
      <c r="Y31" s="1"/>
      <c r="Z31" s="1"/>
    </row>
    <row r="32" spans="1:26" ht="12.75">
      <c r="B32" t="s">
        <v>8</v>
      </c>
      <c r="C32" s="1">
        <v>5487</v>
      </c>
      <c r="D32" s="1">
        <v>47581</v>
      </c>
      <c r="E32" s="1">
        <f t="shared" si="10"/>
        <v>5649.083333333333</v>
      </c>
      <c r="F32" s="1">
        <f t="shared" si="11"/>
        <v>46641.166666666664</v>
      </c>
      <c r="G32" s="2">
        <f t="shared" si="15"/>
        <v>-1.3131269016319607</v>
      </c>
      <c r="H32" s="2">
        <f t="shared" si="16"/>
        <v>-5.3808558585211586</v>
      </c>
      <c r="I32" s="3">
        <f t="shared" si="17"/>
        <v>1.0776608455130199</v>
      </c>
      <c r="J32" s="3">
        <f t="shared" si="17"/>
        <v>1.12903685072254</v>
      </c>
      <c r="K32" s="3">
        <f t="shared" si="18"/>
        <v>395.41666666666697</v>
      </c>
      <c r="L32" s="3">
        <f t="shared" si="18"/>
        <v>5438</v>
      </c>
      <c r="M32" s="1">
        <f t="shared" si="3"/>
        <v>5259.333333333333</v>
      </c>
      <c r="N32" s="1">
        <f t="shared" si="3"/>
        <v>42497.666666666664</v>
      </c>
      <c r="O32" s="1">
        <f t="shared" si="2"/>
        <v>5401</v>
      </c>
      <c r="P32" s="1">
        <f t="shared" si="2"/>
        <v>45908</v>
      </c>
      <c r="Q32" s="1">
        <f t="shared" si="12"/>
        <v>5649.083333333333</v>
      </c>
      <c r="R32" s="1">
        <f t="shared" si="12"/>
        <v>46641.166666666664</v>
      </c>
      <c r="S32" s="1">
        <f t="shared" si="4"/>
        <v>5385.833333333333</v>
      </c>
      <c r="T32" s="1">
        <f t="shared" si="5"/>
        <v>44357.333333333336</v>
      </c>
      <c r="U32" s="1">
        <f t="shared" si="6"/>
        <v>5441.166666666666</v>
      </c>
      <c r="V32" s="1">
        <f t="shared" si="7"/>
        <v>44817.16666666667</v>
      </c>
      <c r="W32" s="2">
        <f t="shared" si="8"/>
        <v>1.0084234386007904</v>
      </c>
      <c r="X32" s="2">
        <f t="shared" si="9"/>
        <v>1.061669077697162</v>
      </c>
      <c r="Y32" s="1"/>
      <c r="Z32" s="1"/>
    </row>
    <row r="33" spans="1:26" ht="12.75">
      <c r="B33" t="s">
        <v>9</v>
      </c>
      <c r="C33" s="1">
        <v>5567</v>
      </c>
      <c r="D33" s="1">
        <v>49368</v>
      </c>
      <c r="E33" s="1">
        <f t="shared" si="10"/>
        <v>5582.333333333333</v>
      </c>
      <c r="F33" s="1">
        <f t="shared" si="11"/>
        <v>45900.666666666664</v>
      </c>
      <c r="G33" s="2">
        <f t="shared" si="15"/>
        <v>-1.2369705279608496</v>
      </c>
      <c r="H33" s="2">
        <f t="shared" si="16"/>
        <v>-5.472817823297845</v>
      </c>
      <c r="I33" s="3">
        <f t="shared" si="17"/>
        <v>1.0933730502954222</v>
      </c>
      <c r="J33" s="3">
        <f t="shared" si="17"/>
        <v>1.1714400968132312</v>
      </c>
      <c r="K33" s="3">
        <f t="shared" si="18"/>
        <v>475.41666666666697</v>
      </c>
      <c r="L33" s="3">
        <f t="shared" si="18"/>
        <v>7225</v>
      </c>
      <c r="M33" s="1">
        <f t="shared" si="3"/>
        <v>5401</v>
      </c>
      <c r="N33" s="1">
        <f t="shared" si="3"/>
        <v>45908</v>
      </c>
      <c r="O33" s="1">
        <f t="shared" si="2"/>
        <v>5430.333333333333</v>
      </c>
      <c r="P33" s="1">
        <f t="shared" si="2"/>
        <v>47315.333333333336</v>
      </c>
      <c r="Q33" s="1">
        <f t="shared" si="12"/>
        <v>5582.333333333333</v>
      </c>
      <c r="R33" s="1">
        <f t="shared" si="12"/>
        <v>45900.666666666664</v>
      </c>
      <c r="S33" s="1">
        <f t="shared" si="4"/>
        <v>5187.666666666667</v>
      </c>
      <c r="T33" s="1">
        <f t="shared" si="5"/>
        <v>42937.916666666664</v>
      </c>
      <c r="U33" s="1">
        <f t="shared" si="6"/>
        <v>5286.75</v>
      </c>
      <c r="V33" s="1">
        <f t="shared" si="7"/>
        <v>43647.625</v>
      </c>
      <c r="W33" s="2">
        <f t="shared" si="8"/>
        <v>1.0530098831985624</v>
      </c>
      <c r="X33" s="2">
        <f t="shared" si="9"/>
        <v>1.1310581045360428</v>
      </c>
      <c r="Y33" s="1"/>
      <c r="Z33" s="1"/>
    </row>
    <row r="34" spans="1:26" ht="12.75">
      <c r="B34" t="s">
        <v>10</v>
      </c>
      <c r="C34" s="1">
        <v>5237</v>
      </c>
      <c r="D34" s="1">
        <v>44997</v>
      </c>
      <c r="E34" s="1">
        <f t="shared" si="10"/>
        <v>5564.833333333333</v>
      </c>
      <c r="F34" s="1">
        <f t="shared" si="11"/>
        <v>45953.5</v>
      </c>
      <c r="G34" s="2">
        <f t="shared" si="15"/>
        <v>-0.4798807749627656</v>
      </c>
      <c r="H34" s="2">
        <f t="shared" si="16"/>
        <v>-3.442298297499036</v>
      </c>
      <c r="I34" s="3">
        <f t="shared" si="17"/>
        <v>1.0285602055680125</v>
      </c>
      <c r="J34" s="3">
        <f t="shared" si="17"/>
        <v>1.0677218043328667</v>
      </c>
      <c r="K34" s="3">
        <f t="shared" si="18"/>
        <v>145.41666666666697</v>
      </c>
      <c r="L34" s="3">
        <f t="shared" si="18"/>
        <v>2854</v>
      </c>
      <c r="M34" s="1">
        <f t="shared" si="3"/>
        <v>5430.333333333333</v>
      </c>
      <c r="N34" s="1">
        <f t="shared" si="3"/>
        <v>47315.333333333336</v>
      </c>
      <c r="O34" s="1">
        <f t="shared" si="2"/>
        <v>5459.333333333333</v>
      </c>
      <c r="P34" s="1">
        <f t="shared" si="2"/>
        <v>47684</v>
      </c>
      <c r="Q34" s="1">
        <f t="shared" si="12"/>
        <v>5564.833333333333</v>
      </c>
      <c r="R34" s="1">
        <f t="shared" si="12"/>
        <v>45953.5</v>
      </c>
      <c r="S34" s="1">
        <f t="shared" si="4"/>
        <v>5097.083333333333</v>
      </c>
      <c r="T34" s="1">
        <f t="shared" si="5"/>
        <v>42069.25</v>
      </c>
      <c r="U34" s="1">
        <f t="shared" si="6"/>
        <v>5142.375</v>
      </c>
      <c r="V34" s="1">
        <f t="shared" si="7"/>
        <v>42503.58333333333</v>
      </c>
      <c r="W34" s="2">
        <f t="shared" si="8"/>
        <v>1.0184010306521791</v>
      </c>
      <c r="X34" s="2">
        <f t="shared" si="9"/>
        <v>1.0586636812974592</v>
      </c>
      <c r="Y34" s="1"/>
      <c r="Z34" s="1"/>
    </row>
    <row r="35" spans="1:26" ht="12.75">
      <c r="B35" t="s">
        <v>11</v>
      </c>
      <c r="C35" s="1">
        <v>5574</v>
      </c>
      <c r="D35" s="1">
        <v>48687</v>
      </c>
      <c r="E35" s="1">
        <f t="shared" si="10"/>
        <v>5546.666666666667</v>
      </c>
      <c r="F35" s="1">
        <f t="shared" si="11"/>
        <v>45692.333333333336</v>
      </c>
      <c r="G35" s="2">
        <f t="shared" si="15"/>
        <v>-0.9980514941023984</v>
      </c>
      <c r="H35" s="2">
        <f t="shared" si="16"/>
        <v>-3.500879971840888</v>
      </c>
      <c r="I35" s="3">
        <f t="shared" si="17"/>
        <v>1.0947478682138825</v>
      </c>
      <c r="J35" s="3">
        <f t="shared" si="17"/>
        <v>1.15528082955651</v>
      </c>
      <c r="K35" s="3">
        <f t="shared" si="18"/>
        <v>482.41666666666697</v>
      </c>
      <c r="L35" s="3">
        <f t="shared" si="18"/>
        <v>6544</v>
      </c>
      <c r="M35" s="1">
        <f t="shared" si="3"/>
        <v>5459.333333333333</v>
      </c>
      <c r="N35" s="1">
        <f t="shared" si="3"/>
        <v>47684</v>
      </c>
      <c r="O35" s="1">
        <f t="shared" si="2"/>
        <v>4907</v>
      </c>
      <c r="P35" s="1">
        <f t="shared" si="2"/>
        <v>41392.666666666664</v>
      </c>
      <c r="Q35" s="1">
        <f t="shared" si="12"/>
        <v>5546.666666666667</v>
      </c>
      <c r="R35" s="1">
        <f t="shared" si="12"/>
        <v>45692.333333333336</v>
      </c>
      <c r="S35" s="1">
        <f t="shared" si="4"/>
        <v>5091.583333333333</v>
      </c>
      <c r="T35" s="1">
        <f t="shared" si="5"/>
        <v>42143</v>
      </c>
      <c r="U35" s="1">
        <f t="shared" si="6"/>
        <v>5094.333333333333</v>
      </c>
      <c r="V35" s="1">
        <f t="shared" si="7"/>
        <v>42106.125</v>
      </c>
      <c r="W35" s="2">
        <f t="shared" si="8"/>
        <v>1.094156906366551</v>
      </c>
      <c r="X35" s="2">
        <f t="shared" si="9"/>
        <v>1.1562925821362093</v>
      </c>
      <c r="Y35" s="19">
        <f>AVERAGE(W35,W23,W11)</f>
        <v>1.0594256792960002</v>
      </c>
      <c r="Z35" s="19">
        <f>AVERAGE(X35,X23,X11)</f>
        <v>1.1245565231456256</v>
      </c>
    </row>
    <row r="36" spans="1:26" ht="12.75">
      <c r="B36" t="s">
        <v>12</v>
      </c>
      <c r="C36" s="1">
        <v>3910</v>
      </c>
      <c r="D36" s="1">
        <v>30494</v>
      </c>
      <c r="E36" s="1">
        <f t="shared" si="10"/>
        <v>5496.5</v>
      </c>
      <c r="F36" s="1">
        <f t="shared" si="11"/>
        <v>45277</v>
      </c>
      <c r="G36" s="2">
        <f t="shared" si="15"/>
        <v>-0.5533358462118372</v>
      </c>
      <c r="H36" s="2">
        <f t="shared" si="16"/>
        <v>-2.9508220147040873</v>
      </c>
      <c r="I36" s="3">
        <f t="shared" si="17"/>
        <v>0.7679340087399139</v>
      </c>
      <c r="J36" s="3">
        <f t="shared" si="17"/>
        <v>0.7235839878508886</v>
      </c>
      <c r="K36" s="3">
        <f t="shared" si="18"/>
        <v>-1181.583333333333</v>
      </c>
      <c r="L36" s="3">
        <f t="shared" si="18"/>
        <v>-11649</v>
      </c>
      <c r="M36" s="1">
        <f t="shared" si="3"/>
        <v>4907</v>
      </c>
      <c r="N36" s="1">
        <f t="shared" si="3"/>
        <v>41392.666666666664</v>
      </c>
      <c r="O36" s="1">
        <f t="shared" si="2"/>
        <v>4582.333333333333</v>
      </c>
      <c r="P36" s="1">
        <f t="shared" si="2"/>
        <v>37943</v>
      </c>
      <c r="Q36" s="1">
        <f t="shared" si="12"/>
        <v>5496.5</v>
      </c>
      <c r="R36" s="1">
        <f t="shared" si="12"/>
        <v>45277</v>
      </c>
      <c r="S36" s="1">
        <f t="shared" si="4"/>
        <v>5083.333333333333</v>
      </c>
      <c r="T36" s="1">
        <f t="shared" si="5"/>
        <v>42340.583333333336</v>
      </c>
      <c r="U36" s="1">
        <f t="shared" si="6"/>
        <v>5087.458333333333</v>
      </c>
      <c r="V36" s="1">
        <f t="shared" si="7"/>
        <v>42241.79166666667</v>
      </c>
      <c r="W36" s="2">
        <f t="shared" si="8"/>
        <v>0.7685566630357333</v>
      </c>
      <c r="X36" s="2">
        <f t="shared" si="9"/>
        <v>0.7218917284719022</v>
      </c>
      <c r="Y36" s="19">
        <f aca="true" t="shared" si="19" ref="Y36:Y99">AVERAGE(W36,W24,W12)</f>
        <v>0.8313348266343565</v>
      </c>
      <c r="Z36" s="19">
        <f aca="true" t="shared" si="20" ref="Z36:Z99">AVERAGE(X36,X24,X12)</f>
        <v>0.7749315360884127</v>
      </c>
    </row>
    <row r="37" spans="1:26" ht="12.75">
      <c r="B37" t="s">
        <v>13</v>
      </c>
      <c r="C37" s="1">
        <v>4263</v>
      </c>
      <c r="D37" s="1">
        <v>34648</v>
      </c>
      <c r="E37" s="1">
        <f t="shared" si="10"/>
        <v>5385.833333333333</v>
      </c>
      <c r="F37" s="1">
        <f t="shared" si="11"/>
        <v>44357.333333333336</v>
      </c>
      <c r="G37" s="2">
        <f t="shared" si="15"/>
        <v>-3.0351222000510347</v>
      </c>
      <c r="H37" s="2">
        <f t="shared" si="16"/>
        <v>-4.697210320792507</v>
      </c>
      <c r="I37" s="3">
        <f t="shared" si="17"/>
        <v>0.8372641123422643</v>
      </c>
      <c r="J37" s="3">
        <f t="shared" si="17"/>
        <v>0.8221531452435754</v>
      </c>
      <c r="K37" s="3">
        <f t="shared" si="18"/>
        <v>-828.583333333333</v>
      </c>
      <c r="L37" s="3">
        <f t="shared" si="18"/>
        <v>-7495</v>
      </c>
      <c r="M37" s="1">
        <f t="shared" si="3"/>
        <v>4582.333333333333</v>
      </c>
      <c r="N37" s="1">
        <f t="shared" si="3"/>
        <v>37943</v>
      </c>
      <c r="O37" s="1">
        <f t="shared" si="2"/>
        <v>4343.666666666667</v>
      </c>
      <c r="P37" s="1">
        <f t="shared" si="2"/>
        <v>36017.333333333336</v>
      </c>
      <c r="Q37" s="1">
        <f t="shared" si="12"/>
        <v>5385.833333333333</v>
      </c>
      <c r="R37" s="1">
        <f t="shared" si="12"/>
        <v>44357.333333333336</v>
      </c>
      <c r="S37" s="1">
        <f t="shared" si="4"/>
        <v>5090.25</v>
      </c>
      <c r="T37" s="1">
        <f t="shared" si="5"/>
        <v>42670.083333333336</v>
      </c>
      <c r="U37" s="1">
        <f t="shared" si="6"/>
        <v>5086.791666666666</v>
      </c>
      <c r="V37" s="1">
        <f t="shared" si="7"/>
        <v>42505.333333333336</v>
      </c>
      <c r="W37" s="2">
        <f t="shared" si="8"/>
        <v>0.8380528001441643</v>
      </c>
      <c r="X37" s="2">
        <f t="shared" si="9"/>
        <v>0.8151447661469933</v>
      </c>
      <c r="Y37" s="19">
        <f t="shared" si="19"/>
        <v>0.9099716500358513</v>
      </c>
      <c r="Z37" s="19">
        <f t="shared" si="20"/>
        <v>0.9041154237359392</v>
      </c>
    </row>
    <row r="38" spans="1:26" ht="12.75">
      <c r="B38" t="s">
        <v>14</v>
      </c>
      <c r="C38" s="1">
        <v>4858</v>
      </c>
      <c r="D38" s="1">
        <v>42910</v>
      </c>
      <c r="E38" s="1">
        <f t="shared" si="10"/>
        <v>5187.666666666667</v>
      </c>
      <c r="F38" s="1">
        <f t="shared" si="11"/>
        <v>42937.916666666664</v>
      </c>
      <c r="G38" s="2">
        <f t="shared" si="15"/>
        <v>-9.455587392550143</v>
      </c>
      <c r="H38" s="2">
        <f t="shared" si="16"/>
        <v>-10.157782501120309</v>
      </c>
      <c r="I38" s="3">
        <f t="shared" si="17"/>
        <v>0.9541236354113816</v>
      </c>
      <c r="J38" s="3">
        <f t="shared" si="17"/>
        <v>1.018199938305294</v>
      </c>
      <c r="K38" s="3">
        <f t="shared" si="18"/>
        <v>-233.58333333333303</v>
      </c>
      <c r="L38" s="3">
        <f t="shared" si="18"/>
        <v>767</v>
      </c>
      <c r="M38" s="1">
        <f t="shared" si="3"/>
        <v>4343.666666666667</v>
      </c>
      <c r="N38" s="1">
        <f t="shared" si="3"/>
        <v>36017.333333333336</v>
      </c>
      <c r="O38" s="1">
        <f t="shared" si="2"/>
        <v>4659.666666666667</v>
      </c>
      <c r="P38" s="1">
        <f t="shared" si="2"/>
        <v>39163.666666666664</v>
      </c>
      <c r="Q38" s="1">
        <f t="shared" si="12"/>
        <v>5187.666666666667</v>
      </c>
      <c r="R38" s="1">
        <f t="shared" si="12"/>
        <v>42937.916666666664</v>
      </c>
      <c r="S38" s="1">
        <f t="shared" si="4"/>
        <v>5218.75</v>
      </c>
      <c r="T38" s="1">
        <f t="shared" si="5"/>
        <v>43749.583333333336</v>
      </c>
      <c r="U38" s="1">
        <f t="shared" si="6"/>
        <v>5154.5</v>
      </c>
      <c r="V38" s="1">
        <f t="shared" si="7"/>
        <v>43209.833333333336</v>
      </c>
      <c r="W38" s="2">
        <f t="shared" si="8"/>
        <v>0.942477446891066</v>
      </c>
      <c r="X38" s="2">
        <f t="shared" si="9"/>
        <v>0.993060993060993</v>
      </c>
      <c r="Y38" s="19">
        <f t="shared" si="19"/>
        <v>1.035607754691341</v>
      </c>
      <c r="Z38" s="19">
        <f t="shared" si="20"/>
        <v>1.0561943566061145</v>
      </c>
    </row>
    <row r="39" spans="1:26" ht="12.75">
      <c r="B39" t="s">
        <v>15</v>
      </c>
      <c r="C39" s="1">
        <v>4858</v>
      </c>
      <c r="D39" s="1">
        <v>39933</v>
      </c>
      <c r="E39" s="1">
        <f t="shared" si="10"/>
        <v>5097.083333333333</v>
      </c>
      <c r="F39" s="1">
        <f t="shared" si="11"/>
        <v>42069.25</v>
      </c>
      <c r="G39" s="2">
        <f t="shared" si="15"/>
        <v>-9.29380709455451</v>
      </c>
      <c r="H39" s="2">
        <f t="shared" si="16"/>
        <v>-10.478100578274535</v>
      </c>
      <c r="I39" s="3">
        <f t="shared" si="17"/>
        <v>0.9541236354113816</v>
      </c>
      <c r="J39" s="3">
        <f t="shared" si="17"/>
        <v>0.9475594997983058</v>
      </c>
      <c r="K39" s="3">
        <f t="shared" si="18"/>
        <v>-233.58333333333303</v>
      </c>
      <c r="L39" s="3">
        <f t="shared" si="18"/>
        <v>-2210</v>
      </c>
      <c r="M39" s="1">
        <f t="shared" si="3"/>
        <v>4659.666666666667</v>
      </c>
      <c r="N39" s="1">
        <f t="shared" si="3"/>
        <v>39163.666666666664</v>
      </c>
      <c r="O39" s="1">
        <f t="shared" si="2"/>
        <v>5177.333333333333</v>
      </c>
      <c r="P39" s="1">
        <f t="shared" si="2"/>
        <v>43509</v>
      </c>
      <c r="Q39" s="1">
        <f t="shared" si="12"/>
        <v>5097.083333333333</v>
      </c>
      <c r="R39" s="1">
        <f t="shared" si="12"/>
        <v>42069.25</v>
      </c>
      <c r="S39" s="1">
        <f t="shared" si="4"/>
        <v>5219</v>
      </c>
      <c r="T39" s="1">
        <f t="shared" si="5"/>
        <v>43524.083333333336</v>
      </c>
      <c r="U39" s="1">
        <f t="shared" si="6"/>
        <v>5218.875</v>
      </c>
      <c r="V39" s="1">
        <f t="shared" si="7"/>
        <v>43636.833333333336</v>
      </c>
      <c r="W39" s="2">
        <f t="shared" si="8"/>
        <v>0.930851955641781</v>
      </c>
      <c r="X39" s="2">
        <f t="shared" si="9"/>
        <v>0.9151213997349333</v>
      </c>
      <c r="Y39" s="19">
        <f t="shared" si="19"/>
        <v>1.0827073273778918</v>
      </c>
      <c r="Z39" s="19">
        <f t="shared" si="20"/>
        <v>1.0689168544421728</v>
      </c>
    </row>
    <row r="40" spans="1:26" ht="12.75">
      <c r="B40" t="s">
        <v>16</v>
      </c>
      <c r="C40" s="1">
        <v>5816</v>
      </c>
      <c r="D40" s="1">
        <v>47684</v>
      </c>
      <c r="E40" s="1">
        <f t="shared" si="10"/>
        <v>5091.583333333333</v>
      </c>
      <c r="F40" s="1">
        <f t="shared" si="11"/>
        <v>42143</v>
      </c>
      <c r="G40" s="2">
        <f t="shared" si="15"/>
        <v>-10.446164218919478</v>
      </c>
      <c r="H40" s="2">
        <f t="shared" si="16"/>
        <v>-11.919031470924793</v>
      </c>
      <c r="I40" s="3">
        <f t="shared" si="17"/>
        <v>1.1422772876806495</v>
      </c>
      <c r="J40" s="3">
        <f t="shared" si="17"/>
        <v>1.1314809102342025</v>
      </c>
      <c r="K40" s="3">
        <f t="shared" si="18"/>
        <v>724.416666666667</v>
      </c>
      <c r="L40" s="3">
        <f t="shared" si="18"/>
        <v>5541</v>
      </c>
      <c r="M40" s="1">
        <f t="shared" si="3"/>
        <v>5177.333333333333</v>
      </c>
      <c r="N40" s="1">
        <f t="shared" si="3"/>
        <v>43509</v>
      </c>
      <c r="O40" s="1">
        <f t="shared" si="2"/>
        <v>5271</v>
      </c>
      <c r="P40" s="1">
        <f t="shared" si="2"/>
        <v>43163.333333333336</v>
      </c>
      <c r="Q40" s="1">
        <f t="shared" si="12"/>
        <v>5091.583333333333</v>
      </c>
      <c r="R40" s="1">
        <f t="shared" si="12"/>
        <v>42143</v>
      </c>
      <c r="S40" s="1">
        <f t="shared" si="4"/>
        <v>5168.416666666667</v>
      </c>
      <c r="T40" s="1">
        <f t="shared" si="5"/>
        <v>43215.833333333336</v>
      </c>
      <c r="U40" s="1">
        <f t="shared" si="6"/>
        <v>5193.708333333334</v>
      </c>
      <c r="V40" s="1">
        <f t="shared" si="7"/>
        <v>43369.958333333336</v>
      </c>
      <c r="W40" s="2">
        <f t="shared" si="8"/>
        <v>1.1198164445763703</v>
      </c>
      <c r="X40" s="2">
        <f t="shared" si="9"/>
        <v>1.099470735791576</v>
      </c>
      <c r="Y40" s="19">
        <f t="shared" si="19"/>
        <v>1.0205703227940164</v>
      </c>
      <c r="Z40" s="19">
        <f t="shared" si="20"/>
        <v>0.95277346787275</v>
      </c>
    </row>
    <row r="41" spans="1:26" ht="12.75">
      <c r="A41">
        <v>1982</v>
      </c>
      <c r="B41" t="s">
        <v>5</v>
      </c>
      <c r="C41" s="1">
        <v>5139</v>
      </c>
      <c r="D41" s="1">
        <v>41873</v>
      </c>
      <c r="E41" s="1">
        <f t="shared" si="10"/>
        <v>5083.333333333333</v>
      </c>
      <c r="F41" s="1">
        <f t="shared" si="11"/>
        <v>42340.583333333336</v>
      </c>
      <c r="G41" s="2">
        <f t="shared" si="15"/>
        <v>-11.605732585604784</v>
      </c>
      <c r="H41" s="2">
        <f t="shared" si="16"/>
        <v>-11.751536267729165</v>
      </c>
      <c r="I41" s="3">
        <f>C41/AVERAGE(C$41:C$52)</f>
        <v>0.9621793671597079</v>
      </c>
      <c r="J41" s="3">
        <f>D41/AVERAGE(D$41:D$52)</f>
        <v>0.9379224352429288</v>
      </c>
      <c r="K41" s="3">
        <f>C41-AVERAGE(C$41:C$52)</f>
        <v>-202</v>
      </c>
      <c r="L41" s="3">
        <f>D41-AVERAGE(D$41:D$52)</f>
        <v>-2771.4166666666642</v>
      </c>
      <c r="M41" s="1">
        <f t="shared" si="3"/>
        <v>5271</v>
      </c>
      <c r="N41" s="1">
        <f t="shared" si="3"/>
        <v>43163.333333333336</v>
      </c>
      <c r="O41" s="1">
        <f t="shared" si="2"/>
        <v>5393.333333333333</v>
      </c>
      <c r="P41" s="1">
        <f t="shared" si="2"/>
        <v>44216</v>
      </c>
      <c r="Q41" s="1">
        <f t="shared" si="12"/>
        <v>5083.333333333333</v>
      </c>
      <c r="R41" s="1">
        <f t="shared" si="12"/>
        <v>42340.583333333336</v>
      </c>
      <c r="S41" s="1">
        <f t="shared" si="4"/>
        <v>5143.333333333333</v>
      </c>
      <c r="T41" s="1">
        <f t="shared" si="5"/>
        <v>43377</v>
      </c>
      <c r="U41" s="1">
        <f t="shared" si="6"/>
        <v>5155.875</v>
      </c>
      <c r="V41" s="1">
        <f t="shared" si="7"/>
        <v>43296.41666666667</v>
      </c>
      <c r="W41" s="2">
        <f t="shared" si="8"/>
        <v>0.9967270346934323</v>
      </c>
      <c r="X41" s="2">
        <f t="shared" si="9"/>
        <v>0.9671239151815872</v>
      </c>
      <c r="Y41" s="19">
        <f t="shared" si="19"/>
        <v>0.9096486377609417</v>
      </c>
      <c r="Z41" s="19">
        <f t="shared" si="20"/>
        <v>0.8718942181122861</v>
      </c>
    </row>
    <row r="42" spans="1:26" ht="12.75">
      <c r="B42" t="s">
        <v>6</v>
      </c>
      <c r="C42" s="1">
        <v>5225</v>
      </c>
      <c r="D42" s="1">
        <v>43091</v>
      </c>
      <c r="E42" s="1">
        <f t="shared" si="10"/>
        <v>5090.25</v>
      </c>
      <c r="F42" s="1">
        <f t="shared" si="11"/>
        <v>42670.083333333336</v>
      </c>
      <c r="G42" s="2">
        <f t="shared" si="15"/>
        <v>-10.843355908453987</v>
      </c>
      <c r="H42" s="2">
        <f t="shared" si="16"/>
        <v>-10.119205391011576</v>
      </c>
      <c r="I42" s="3">
        <f aca="true" t="shared" si="21" ref="I42:J52">C42/AVERAGE(C$41:C$52)</f>
        <v>0.9782812207451788</v>
      </c>
      <c r="J42" s="3">
        <f t="shared" si="21"/>
        <v>0.9652046821831024</v>
      </c>
      <c r="K42" s="3">
        <f aca="true" t="shared" si="22" ref="K42:L52">C42-AVERAGE(C$41:C$52)</f>
        <v>-116</v>
      </c>
      <c r="L42" s="3">
        <f t="shared" si="22"/>
        <v>-1553.4166666666642</v>
      </c>
      <c r="M42" s="1">
        <f t="shared" si="3"/>
        <v>5393.333333333333</v>
      </c>
      <c r="N42" s="1">
        <f t="shared" si="3"/>
        <v>44216</v>
      </c>
      <c r="O42" s="1">
        <f t="shared" si="2"/>
        <v>5685</v>
      </c>
      <c r="P42" s="1">
        <f t="shared" si="2"/>
        <v>46231</v>
      </c>
      <c r="Q42" s="1">
        <f t="shared" si="12"/>
        <v>5090.25</v>
      </c>
      <c r="R42" s="1">
        <f t="shared" si="12"/>
        <v>42670.083333333336</v>
      </c>
      <c r="S42" s="1">
        <f t="shared" si="4"/>
        <v>5189</v>
      </c>
      <c r="T42" s="1">
        <f t="shared" si="5"/>
        <v>43756.083333333336</v>
      </c>
      <c r="U42" s="1">
        <f t="shared" si="6"/>
        <v>5166.166666666666</v>
      </c>
      <c r="V42" s="1">
        <f t="shared" si="7"/>
        <v>43566.54166666667</v>
      </c>
      <c r="W42" s="2">
        <f t="shared" si="8"/>
        <v>1.011388198857954</v>
      </c>
      <c r="X42" s="2">
        <f t="shared" si="9"/>
        <v>0.9890847047189308</v>
      </c>
      <c r="Y42" s="19">
        <f t="shared" si="19"/>
        <v>0.9814657749739469</v>
      </c>
      <c r="Z42" s="19">
        <f t="shared" si="20"/>
        <v>0.93173779287453</v>
      </c>
    </row>
    <row r="43" spans="1:26" ht="12.75">
      <c r="B43" t="s">
        <v>7</v>
      </c>
      <c r="C43" s="1">
        <v>6691</v>
      </c>
      <c r="D43" s="1">
        <v>53729</v>
      </c>
      <c r="E43" s="1">
        <f t="shared" si="10"/>
        <v>5218.75</v>
      </c>
      <c r="F43" s="1">
        <f t="shared" si="11"/>
        <v>43749.583333333336</v>
      </c>
      <c r="G43" s="2">
        <f t="shared" si="15"/>
        <v>-7.252451052990125</v>
      </c>
      <c r="H43" s="2">
        <f t="shared" si="16"/>
        <v>-6.189078160430697</v>
      </c>
      <c r="I43" s="3">
        <f t="shared" si="21"/>
        <v>1.2527616551207639</v>
      </c>
      <c r="J43" s="3">
        <f t="shared" si="21"/>
        <v>1.203487558167968</v>
      </c>
      <c r="K43" s="3">
        <f t="shared" si="22"/>
        <v>1350</v>
      </c>
      <c r="L43" s="3">
        <f t="shared" si="22"/>
        <v>9084.583333333336</v>
      </c>
      <c r="M43" s="1">
        <f t="shared" si="3"/>
        <v>5685</v>
      </c>
      <c r="N43" s="1">
        <f t="shared" si="3"/>
        <v>46231</v>
      </c>
      <c r="O43" s="1">
        <f t="shared" si="2"/>
        <v>5802</v>
      </c>
      <c r="P43" s="1">
        <f t="shared" si="2"/>
        <v>47231.666666666664</v>
      </c>
      <c r="Q43" s="1">
        <f t="shared" si="12"/>
        <v>5218.75</v>
      </c>
      <c r="R43" s="1">
        <f t="shared" si="12"/>
        <v>43749.583333333336</v>
      </c>
      <c r="S43" s="1">
        <f t="shared" si="4"/>
        <v>5204.166666666667</v>
      </c>
      <c r="T43" s="1">
        <f t="shared" si="5"/>
        <v>43772.75</v>
      </c>
      <c r="U43" s="1">
        <f t="shared" si="6"/>
        <v>5196.583333333334</v>
      </c>
      <c r="V43" s="1">
        <f t="shared" si="7"/>
        <v>43764.41666666667</v>
      </c>
      <c r="W43" s="2">
        <f t="shared" si="8"/>
        <v>1.2875767732003398</v>
      </c>
      <c r="X43" s="2">
        <f t="shared" si="9"/>
        <v>1.2276868765149769</v>
      </c>
      <c r="Y43" s="19">
        <f t="shared" si="19"/>
        <v>1.1077589469238562</v>
      </c>
      <c r="Z43" s="19">
        <f t="shared" si="20"/>
        <v>1.0685512766432115</v>
      </c>
    </row>
    <row r="44" spans="1:26" ht="12.75">
      <c r="B44" t="s">
        <v>8</v>
      </c>
      <c r="C44" s="1">
        <v>5490</v>
      </c>
      <c r="D44" s="1">
        <v>44875</v>
      </c>
      <c r="E44" s="1">
        <f t="shared" si="10"/>
        <v>5219</v>
      </c>
      <c r="F44" s="1">
        <f t="shared" si="11"/>
        <v>43524.083333333336</v>
      </c>
      <c r="G44" s="2">
        <f t="shared" si="15"/>
        <v>-7.613329596247169</v>
      </c>
      <c r="H44" s="2">
        <f t="shared" si="16"/>
        <v>-6.683116131314591</v>
      </c>
      <c r="I44" s="3">
        <f t="shared" si="21"/>
        <v>1.0278973974911065</v>
      </c>
      <c r="J44" s="3">
        <f t="shared" si="21"/>
        <v>1.005164886239974</v>
      </c>
      <c r="K44" s="3">
        <f t="shared" si="22"/>
        <v>149</v>
      </c>
      <c r="L44" s="3">
        <f t="shared" si="22"/>
        <v>230.58333333333576</v>
      </c>
      <c r="M44" s="1">
        <f t="shared" si="3"/>
        <v>5802</v>
      </c>
      <c r="N44" s="1">
        <f t="shared" si="3"/>
        <v>47231.666666666664</v>
      </c>
      <c r="O44" s="1">
        <f t="shared" si="2"/>
        <v>5713.666666666667</v>
      </c>
      <c r="P44" s="1">
        <f t="shared" si="2"/>
        <v>48091</v>
      </c>
      <c r="Q44" s="1">
        <f t="shared" si="12"/>
        <v>5219</v>
      </c>
      <c r="R44" s="1">
        <f t="shared" si="12"/>
        <v>43524.083333333336</v>
      </c>
      <c r="S44" s="1">
        <f t="shared" si="4"/>
        <v>5187</v>
      </c>
      <c r="T44" s="1">
        <f t="shared" si="5"/>
        <v>43701.083333333336</v>
      </c>
      <c r="U44" s="1">
        <f t="shared" si="6"/>
        <v>5195.583333333334</v>
      </c>
      <c r="V44" s="1">
        <f t="shared" si="7"/>
        <v>43736.91666666667</v>
      </c>
      <c r="W44" s="2">
        <f t="shared" si="8"/>
        <v>1.0566667201308804</v>
      </c>
      <c r="X44" s="2">
        <f t="shared" si="9"/>
        <v>1.0260211148857847</v>
      </c>
      <c r="Y44" s="19">
        <f t="shared" si="19"/>
        <v>1.0024002946046717</v>
      </c>
      <c r="Z44" s="19">
        <f t="shared" si="20"/>
        <v>1.0358066173293776</v>
      </c>
    </row>
    <row r="45" spans="1:26" ht="12.75">
      <c r="B45" t="s">
        <v>9</v>
      </c>
      <c r="C45" s="1">
        <v>4960</v>
      </c>
      <c r="D45" s="1">
        <v>45669</v>
      </c>
      <c r="E45" s="1">
        <f t="shared" si="10"/>
        <v>5168.416666666667</v>
      </c>
      <c r="F45" s="1">
        <f t="shared" si="11"/>
        <v>43215.833333333336</v>
      </c>
      <c r="G45" s="2">
        <f t="shared" si="15"/>
        <v>-7.414760852690023</v>
      </c>
      <c r="H45" s="2">
        <f t="shared" si="16"/>
        <v>-5.849225138342206</v>
      </c>
      <c r="I45" s="3">
        <f t="shared" si="21"/>
        <v>0.9286650439992511</v>
      </c>
      <c r="J45" s="3">
        <f t="shared" si="21"/>
        <v>1.0229498649513844</v>
      </c>
      <c r="K45" s="3">
        <f t="shared" si="22"/>
        <v>-381</v>
      </c>
      <c r="L45" s="3">
        <f t="shared" si="22"/>
        <v>1024.5833333333358</v>
      </c>
      <c r="M45" s="1">
        <f t="shared" si="3"/>
        <v>5713.666666666667</v>
      </c>
      <c r="N45" s="1">
        <f t="shared" si="3"/>
        <v>48091</v>
      </c>
      <c r="O45" s="1">
        <f t="shared" si="2"/>
        <v>5128.666666666667</v>
      </c>
      <c r="P45" s="1">
        <f t="shared" si="2"/>
        <v>45825</v>
      </c>
      <c r="Q45" s="1">
        <f t="shared" si="12"/>
        <v>5168.416666666667</v>
      </c>
      <c r="R45" s="1">
        <f t="shared" si="12"/>
        <v>43215.833333333336</v>
      </c>
      <c r="S45" s="1">
        <f t="shared" si="4"/>
        <v>5249.083333333333</v>
      </c>
      <c r="T45" s="1">
        <f t="shared" si="5"/>
        <v>43945.5</v>
      </c>
      <c r="U45" s="1">
        <f t="shared" si="6"/>
        <v>5218.041666666666</v>
      </c>
      <c r="V45" s="1">
        <f t="shared" si="7"/>
        <v>43823.29166666667</v>
      </c>
      <c r="W45" s="2">
        <f t="shared" si="8"/>
        <v>0.950548178195843</v>
      </c>
      <c r="X45" s="2">
        <f t="shared" si="9"/>
        <v>1.0421170629393235</v>
      </c>
      <c r="Y45" s="19">
        <f t="shared" si="19"/>
        <v>1.0440841687497129</v>
      </c>
      <c r="Z45" s="19">
        <f t="shared" si="20"/>
        <v>1.1360684035808728</v>
      </c>
    </row>
    <row r="46" spans="1:26" ht="12.75">
      <c r="B46" t="s">
        <v>10</v>
      </c>
      <c r="C46" s="1">
        <v>4936</v>
      </c>
      <c r="D46" s="1">
        <v>46931</v>
      </c>
      <c r="E46" s="1">
        <f t="shared" si="10"/>
        <v>5143.333333333333</v>
      </c>
      <c r="F46" s="1">
        <f t="shared" si="11"/>
        <v>43377</v>
      </c>
      <c r="G46" s="2">
        <f t="shared" si="15"/>
        <v>-7.574350834107037</v>
      </c>
      <c r="H46" s="2">
        <f t="shared" si="16"/>
        <v>-5.6067546541612785</v>
      </c>
      <c r="I46" s="3">
        <f t="shared" si="21"/>
        <v>0.9241715034637709</v>
      </c>
      <c r="J46" s="3">
        <f t="shared" si="21"/>
        <v>1.0512176774624673</v>
      </c>
      <c r="K46" s="3">
        <f t="shared" si="22"/>
        <v>-405</v>
      </c>
      <c r="L46" s="3">
        <f t="shared" si="22"/>
        <v>2286.5833333333358</v>
      </c>
      <c r="M46" s="1">
        <f t="shared" si="3"/>
        <v>5128.666666666667</v>
      </c>
      <c r="N46" s="1">
        <f t="shared" si="3"/>
        <v>45825</v>
      </c>
      <c r="O46" s="1">
        <f t="shared" si="2"/>
        <v>5339.333333333333</v>
      </c>
      <c r="P46" s="1">
        <f t="shared" si="2"/>
        <v>48612</v>
      </c>
      <c r="Q46" s="1">
        <f t="shared" si="12"/>
        <v>5143.333333333333</v>
      </c>
      <c r="R46" s="1">
        <f t="shared" si="12"/>
        <v>43377</v>
      </c>
      <c r="S46" s="1">
        <f t="shared" si="4"/>
        <v>5341</v>
      </c>
      <c r="T46" s="1">
        <f t="shared" si="5"/>
        <v>44695.416666666664</v>
      </c>
      <c r="U46" s="1">
        <f t="shared" si="6"/>
        <v>5295.041666666666</v>
      </c>
      <c r="V46" s="1">
        <f t="shared" si="7"/>
        <v>44320.45833333333</v>
      </c>
      <c r="W46" s="2">
        <f t="shared" si="8"/>
        <v>0.9321928533769801</v>
      </c>
      <c r="X46" s="2">
        <f t="shared" si="9"/>
        <v>1.0589015042902499</v>
      </c>
      <c r="Y46" s="19">
        <f t="shared" si="19"/>
        <v>0.9701744638947291</v>
      </c>
      <c r="Z46" s="19">
        <f t="shared" si="20"/>
        <v>1.0178777797441096</v>
      </c>
    </row>
    <row r="47" spans="1:26" ht="12.75">
      <c r="B47" t="s">
        <v>11</v>
      </c>
      <c r="C47" s="1">
        <v>6122</v>
      </c>
      <c r="D47" s="1">
        <v>53236</v>
      </c>
      <c r="E47" s="1">
        <f t="shared" si="10"/>
        <v>5189</v>
      </c>
      <c r="F47" s="1">
        <f t="shared" si="11"/>
        <v>43756.083333333336</v>
      </c>
      <c r="G47" s="2">
        <f t="shared" si="15"/>
        <v>-6.448317307692307</v>
      </c>
      <c r="H47" s="2">
        <f t="shared" si="16"/>
        <v>-4.237581797092133</v>
      </c>
      <c r="I47" s="3">
        <f t="shared" si="21"/>
        <v>1.1462272982587531</v>
      </c>
      <c r="J47" s="3">
        <f t="shared" si="21"/>
        <v>1.1924447439302788</v>
      </c>
      <c r="K47" s="3">
        <f t="shared" si="22"/>
        <v>781</v>
      </c>
      <c r="L47" s="3">
        <f t="shared" si="22"/>
        <v>8591.583333333336</v>
      </c>
      <c r="M47" s="1">
        <f t="shared" si="3"/>
        <v>5339.333333333333</v>
      </c>
      <c r="N47" s="1">
        <f t="shared" si="3"/>
        <v>48612</v>
      </c>
      <c r="O47" s="1">
        <f t="shared" si="2"/>
        <v>5050</v>
      </c>
      <c r="P47" s="1">
        <f t="shared" si="2"/>
        <v>43620.333333333336</v>
      </c>
      <c r="Q47" s="1">
        <f t="shared" si="12"/>
        <v>5189</v>
      </c>
      <c r="R47" s="1">
        <f t="shared" si="12"/>
        <v>43756.083333333336</v>
      </c>
      <c r="S47" s="1">
        <f t="shared" si="4"/>
        <v>5341</v>
      </c>
      <c r="T47" s="1">
        <f t="shared" si="5"/>
        <v>44644.416666666664</v>
      </c>
      <c r="U47" s="1">
        <f t="shared" si="6"/>
        <v>5341</v>
      </c>
      <c r="V47" s="1">
        <f t="shared" si="7"/>
        <v>44669.916666666664</v>
      </c>
      <c r="W47" s="2">
        <f t="shared" si="8"/>
        <v>1.1462272982587531</v>
      </c>
      <c r="X47" s="2">
        <f t="shared" si="9"/>
        <v>1.1917640320946798</v>
      </c>
      <c r="Y47" s="19">
        <f t="shared" si="19"/>
        <v>1.0883595522835845</v>
      </c>
      <c r="Z47" s="19">
        <f t="shared" si="20"/>
        <v>1.1469590261286435</v>
      </c>
    </row>
    <row r="48" spans="1:26" ht="12.75">
      <c r="B48" t="s">
        <v>12</v>
      </c>
      <c r="C48" s="1">
        <v>4092</v>
      </c>
      <c r="D48" s="1">
        <v>30694</v>
      </c>
      <c r="E48" s="1">
        <f t="shared" si="10"/>
        <v>5204.166666666667</v>
      </c>
      <c r="F48" s="1">
        <f t="shared" si="11"/>
        <v>43772.75</v>
      </c>
      <c r="G48" s="2">
        <f t="shared" si="15"/>
        <v>-5.318536038084844</v>
      </c>
      <c r="H48" s="2">
        <f t="shared" si="16"/>
        <v>-3.32232700929832</v>
      </c>
      <c r="I48" s="3">
        <f t="shared" si="21"/>
        <v>0.7661486612993821</v>
      </c>
      <c r="J48" s="3">
        <f t="shared" si="21"/>
        <v>0.6875215825793819</v>
      </c>
      <c r="K48" s="3">
        <f t="shared" si="22"/>
        <v>-1249</v>
      </c>
      <c r="L48" s="3">
        <f t="shared" si="22"/>
        <v>-13950.416666666664</v>
      </c>
      <c r="M48" s="1">
        <f t="shared" si="3"/>
        <v>5050</v>
      </c>
      <c r="N48" s="1">
        <f t="shared" si="3"/>
        <v>43620.333333333336</v>
      </c>
      <c r="O48" s="1">
        <f t="shared" si="2"/>
        <v>4757</v>
      </c>
      <c r="P48" s="1">
        <f t="shared" si="2"/>
        <v>39239.333333333336</v>
      </c>
      <c r="Q48" s="1">
        <f t="shared" si="12"/>
        <v>5204.166666666667</v>
      </c>
      <c r="R48" s="1">
        <f t="shared" si="12"/>
        <v>43772.75</v>
      </c>
      <c r="S48" s="1">
        <f t="shared" si="4"/>
        <v>5404.916666666667</v>
      </c>
      <c r="T48" s="1">
        <f t="shared" si="5"/>
        <v>45205.166666666664</v>
      </c>
      <c r="U48" s="1">
        <f t="shared" si="6"/>
        <v>5372.958333333334</v>
      </c>
      <c r="V48" s="1">
        <f t="shared" si="7"/>
        <v>44924.791666666664</v>
      </c>
      <c r="W48" s="2">
        <f t="shared" si="8"/>
        <v>0.7615916123178571</v>
      </c>
      <c r="X48" s="2">
        <f t="shared" si="9"/>
        <v>0.6832307699442124</v>
      </c>
      <c r="Y48" s="19">
        <f t="shared" si="19"/>
        <v>0.7730727063507851</v>
      </c>
      <c r="Z48" s="19">
        <f t="shared" si="20"/>
        <v>0.7152001806878593</v>
      </c>
    </row>
    <row r="49" spans="1:26" ht="12.75">
      <c r="B49" t="s">
        <v>13</v>
      </c>
      <c r="C49" s="1">
        <v>4057</v>
      </c>
      <c r="D49" s="1">
        <v>33788</v>
      </c>
      <c r="E49" s="1">
        <f t="shared" si="10"/>
        <v>5187</v>
      </c>
      <c r="F49" s="1">
        <f t="shared" si="11"/>
        <v>43701.083333333336</v>
      </c>
      <c r="G49" s="2">
        <f t="shared" si="15"/>
        <v>-3.6917840012378065</v>
      </c>
      <c r="H49" s="2">
        <f t="shared" si="16"/>
        <v>-1.4794622460021571</v>
      </c>
      <c r="I49" s="3">
        <f t="shared" si="21"/>
        <v>0.7595955813518068</v>
      </c>
      <c r="J49" s="3">
        <f t="shared" si="21"/>
        <v>0.7568247615883286</v>
      </c>
      <c r="K49" s="3">
        <f t="shared" si="22"/>
        <v>-1284</v>
      </c>
      <c r="L49" s="3">
        <f t="shared" si="22"/>
        <v>-10856.416666666664</v>
      </c>
      <c r="M49" s="1">
        <f t="shared" si="3"/>
        <v>4757</v>
      </c>
      <c r="N49" s="1">
        <f t="shared" si="3"/>
        <v>39239.333333333336</v>
      </c>
      <c r="O49" s="1">
        <f t="shared" si="2"/>
        <v>4584</v>
      </c>
      <c r="P49" s="1">
        <f t="shared" si="2"/>
        <v>36775</v>
      </c>
      <c r="Q49" s="1">
        <f t="shared" si="12"/>
        <v>5187</v>
      </c>
      <c r="R49" s="1">
        <f t="shared" si="12"/>
        <v>43701.083333333336</v>
      </c>
      <c r="S49" s="1">
        <f t="shared" si="4"/>
        <v>5380.5</v>
      </c>
      <c r="T49" s="1">
        <f t="shared" si="5"/>
        <v>45141.833333333336</v>
      </c>
      <c r="U49" s="1">
        <f t="shared" si="6"/>
        <v>5392.708333333334</v>
      </c>
      <c r="V49" s="1">
        <f t="shared" si="7"/>
        <v>45173.5</v>
      </c>
      <c r="W49" s="2">
        <f t="shared" si="8"/>
        <v>0.7523121498937608</v>
      </c>
      <c r="X49" s="2">
        <f t="shared" si="9"/>
        <v>0.7479606406410838</v>
      </c>
      <c r="Y49" s="19">
        <f t="shared" si="19"/>
        <v>0.8553665217049651</v>
      </c>
      <c r="Z49" s="19">
        <f t="shared" si="20"/>
        <v>0.8401034371583144</v>
      </c>
    </row>
    <row r="50" spans="1:26" ht="12.75">
      <c r="B50" t="s">
        <v>14</v>
      </c>
      <c r="C50" s="1">
        <v>5603</v>
      </c>
      <c r="D50" s="1">
        <v>45843</v>
      </c>
      <c r="E50" s="1">
        <f t="shared" si="10"/>
        <v>5249.083333333333</v>
      </c>
      <c r="F50" s="1">
        <f t="shared" si="11"/>
        <v>43945.5</v>
      </c>
      <c r="G50" s="2">
        <f t="shared" si="15"/>
        <v>1.183897706097781</v>
      </c>
      <c r="H50" s="2">
        <f t="shared" si="16"/>
        <v>2.3466050790385395</v>
      </c>
      <c r="I50" s="3">
        <f t="shared" si="21"/>
        <v>1.0490544841789926</v>
      </c>
      <c r="J50" s="3">
        <f t="shared" si="21"/>
        <v>1.0268473287999806</v>
      </c>
      <c r="K50" s="3">
        <f t="shared" si="22"/>
        <v>262</v>
      </c>
      <c r="L50" s="3">
        <f t="shared" si="22"/>
        <v>1198.5833333333358</v>
      </c>
      <c r="M50" s="1">
        <f t="shared" si="3"/>
        <v>4584</v>
      </c>
      <c r="N50" s="1">
        <f t="shared" si="3"/>
        <v>36775</v>
      </c>
      <c r="O50" s="1">
        <f t="shared" si="2"/>
        <v>5207</v>
      </c>
      <c r="P50" s="1">
        <f t="shared" si="2"/>
        <v>42854.333333333336</v>
      </c>
      <c r="Q50" s="1">
        <f t="shared" si="12"/>
        <v>5249.083333333333</v>
      </c>
      <c r="R50" s="1">
        <f t="shared" si="12"/>
        <v>43945.5</v>
      </c>
      <c r="S50" s="1">
        <f t="shared" si="4"/>
        <v>5384.083333333333</v>
      </c>
      <c r="T50" s="1">
        <f t="shared" si="5"/>
        <v>45257.833333333336</v>
      </c>
      <c r="U50" s="1">
        <f t="shared" si="6"/>
        <v>5382.291666666666</v>
      </c>
      <c r="V50" s="1">
        <f t="shared" si="7"/>
        <v>45199.833333333336</v>
      </c>
      <c r="W50" s="2">
        <f t="shared" si="8"/>
        <v>1.0410063866847301</v>
      </c>
      <c r="X50" s="2">
        <f t="shared" si="9"/>
        <v>1.0142294035007504</v>
      </c>
      <c r="Y50" s="19">
        <f t="shared" si="19"/>
        <v>1.0867019515137144</v>
      </c>
      <c r="Z50" s="19">
        <f t="shared" si="20"/>
        <v>1.0937275501024535</v>
      </c>
    </row>
    <row r="51" spans="1:26" ht="12.75">
      <c r="B51" t="s">
        <v>15</v>
      </c>
      <c r="C51" s="1">
        <v>5961</v>
      </c>
      <c r="D51" s="1">
        <v>48932</v>
      </c>
      <c r="E51" s="1">
        <f t="shared" si="10"/>
        <v>5341</v>
      </c>
      <c r="F51" s="1">
        <f t="shared" si="11"/>
        <v>44695.416666666664</v>
      </c>
      <c r="G51" s="2">
        <f t="shared" si="15"/>
        <v>4.785416496362302</v>
      </c>
      <c r="H51" s="2">
        <f t="shared" si="16"/>
        <v>6.242485108878</v>
      </c>
      <c r="I51" s="3">
        <f t="shared" si="21"/>
        <v>1.1160831304999064</v>
      </c>
      <c r="J51" s="3">
        <f t="shared" si="21"/>
        <v>1.0960385117213238</v>
      </c>
      <c r="K51" s="3">
        <f t="shared" si="22"/>
        <v>620</v>
      </c>
      <c r="L51" s="3">
        <f t="shared" si="22"/>
        <v>4287.583333333336</v>
      </c>
      <c r="M51" s="1">
        <f t="shared" si="3"/>
        <v>5207</v>
      </c>
      <c r="N51" s="1">
        <f t="shared" si="3"/>
        <v>42854.333333333336</v>
      </c>
      <c r="O51" s="1">
        <f t="shared" si="2"/>
        <v>5793.333333333333</v>
      </c>
      <c r="P51" s="1">
        <f t="shared" si="2"/>
        <v>47282.333333333336</v>
      </c>
      <c r="Q51" s="1">
        <f t="shared" si="12"/>
        <v>5341</v>
      </c>
      <c r="R51" s="1">
        <f t="shared" si="12"/>
        <v>44695.416666666664</v>
      </c>
      <c r="S51" s="1">
        <f t="shared" si="4"/>
        <v>5383.666666666667</v>
      </c>
      <c r="T51" s="1">
        <f t="shared" si="5"/>
        <v>45268.416666666664</v>
      </c>
      <c r="U51" s="1">
        <f t="shared" si="6"/>
        <v>5383.875</v>
      </c>
      <c r="V51" s="1">
        <f t="shared" si="7"/>
        <v>45263.125</v>
      </c>
      <c r="W51" s="2">
        <f t="shared" si="8"/>
        <v>1.1071950964686217</v>
      </c>
      <c r="X51" s="2">
        <f t="shared" si="9"/>
        <v>1.081056599605087</v>
      </c>
      <c r="Y51" s="19">
        <f t="shared" si="19"/>
        <v>1.0308355927409467</v>
      </c>
      <c r="Z51" s="19">
        <f t="shared" si="20"/>
        <v>1.0253024334937777</v>
      </c>
    </row>
    <row r="52" spans="1:26" ht="12.75">
      <c r="B52" t="s">
        <v>16</v>
      </c>
      <c r="C52" s="1">
        <v>5816</v>
      </c>
      <c r="D52" s="1">
        <v>47072</v>
      </c>
      <c r="E52" s="1">
        <f t="shared" si="10"/>
        <v>5341</v>
      </c>
      <c r="F52" s="1">
        <f t="shared" si="11"/>
        <v>44644.416666666664</v>
      </c>
      <c r="G52" s="2">
        <f t="shared" si="15"/>
        <v>4.898607178513572</v>
      </c>
      <c r="H52" s="2">
        <f t="shared" si="16"/>
        <v>5.935544851260374</v>
      </c>
      <c r="I52" s="3">
        <f t="shared" si="21"/>
        <v>1.08893465643138</v>
      </c>
      <c r="J52" s="3">
        <f t="shared" si="21"/>
        <v>1.0543759671328816</v>
      </c>
      <c r="K52" s="3">
        <f t="shared" si="22"/>
        <v>475</v>
      </c>
      <c r="L52" s="3">
        <f t="shared" si="22"/>
        <v>2427.5833333333358</v>
      </c>
      <c r="M52" s="1">
        <f t="shared" si="3"/>
        <v>5793.333333333333</v>
      </c>
      <c r="N52" s="1">
        <f t="shared" si="3"/>
        <v>47282.333333333336</v>
      </c>
      <c r="O52" s="1">
        <f t="shared" si="2"/>
        <v>5894.333333333333</v>
      </c>
      <c r="P52" s="1">
        <f t="shared" si="2"/>
        <v>48202</v>
      </c>
      <c r="Q52" s="1">
        <f t="shared" si="12"/>
        <v>5341</v>
      </c>
      <c r="R52" s="1">
        <f t="shared" si="12"/>
        <v>44644.416666666664</v>
      </c>
      <c r="S52" s="1">
        <f t="shared" si="4"/>
        <v>5496.166666666667</v>
      </c>
      <c r="T52" s="1">
        <f t="shared" si="5"/>
        <v>45930</v>
      </c>
      <c r="U52" s="1">
        <f t="shared" si="6"/>
        <v>5439.916666666667</v>
      </c>
      <c r="V52" s="1">
        <f t="shared" si="7"/>
        <v>45599.20833333333</v>
      </c>
      <c r="W52" s="2">
        <f t="shared" si="8"/>
        <v>1.0691340247246435</v>
      </c>
      <c r="X52" s="2">
        <f t="shared" si="9"/>
        <v>1.0322986236054903</v>
      </c>
      <c r="Y52" s="19">
        <f t="shared" si="19"/>
        <v>1.0787898464401264</v>
      </c>
      <c r="Z52" s="19">
        <f t="shared" si="20"/>
        <v>1.0477274053083383</v>
      </c>
    </row>
    <row r="53" spans="1:26" ht="12.75">
      <c r="A53">
        <v>1983</v>
      </c>
      <c r="B53" t="s">
        <v>5</v>
      </c>
      <c r="C53" s="1">
        <v>5906</v>
      </c>
      <c r="D53" s="1">
        <v>48602</v>
      </c>
      <c r="E53" s="1">
        <f t="shared" si="10"/>
        <v>5404.916666666667</v>
      </c>
      <c r="F53" s="1">
        <f t="shared" si="11"/>
        <v>45205.166666666664</v>
      </c>
      <c r="G53" s="2">
        <f t="shared" si="15"/>
        <v>6.326229508196747</v>
      </c>
      <c r="H53" s="2">
        <f t="shared" si="16"/>
        <v>6.765573612393126</v>
      </c>
      <c r="I53" s="3">
        <f>C53/AVERAGE(C$53:C$64)</f>
        <v>1.0579805338269541</v>
      </c>
      <c r="J53" s="3">
        <f>D53/AVERAGE(D$53:D$64)</f>
        <v>1.059567324811604</v>
      </c>
      <c r="K53" s="3">
        <f>C53-AVERAGE(C$53:C$64)</f>
        <v>323.66666666666697</v>
      </c>
      <c r="L53" s="3">
        <f>D53-AVERAGE(D$53:D$64)</f>
        <v>2732.3333333333358</v>
      </c>
      <c r="M53" s="1">
        <f t="shared" si="3"/>
        <v>5894.333333333333</v>
      </c>
      <c r="N53" s="1">
        <f t="shared" si="3"/>
        <v>48202</v>
      </c>
      <c r="O53" s="1">
        <f t="shared" si="2"/>
        <v>5551.333333333333</v>
      </c>
      <c r="P53" s="1">
        <f t="shared" si="2"/>
        <v>46001.666666666664</v>
      </c>
      <c r="Q53" s="1">
        <f t="shared" si="12"/>
        <v>5404.916666666667</v>
      </c>
      <c r="R53" s="1">
        <f t="shared" si="12"/>
        <v>45205.166666666664</v>
      </c>
      <c r="S53" s="1">
        <f t="shared" si="4"/>
        <v>5539.25</v>
      </c>
      <c r="T53" s="1">
        <f t="shared" si="5"/>
        <v>45847.833333333336</v>
      </c>
      <c r="U53" s="1">
        <f t="shared" si="6"/>
        <v>5517.708333333334</v>
      </c>
      <c r="V53" s="1">
        <f t="shared" si="7"/>
        <v>45888.91666666667</v>
      </c>
      <c r="W53" s="2">
        <f t="shared" si="8"/>
        <v>1.070371908627525</v>
      </c>
      <c r="X53" s="2">
        <f t="shared" si="9"/>
        <v>1.0591228455672848</v>
      </c>
      <c r="Y53" s="19">
        <f t="shared" si="19"/>
        <v>1.0022964411790518</v>
      </c>
      <c r="Z53" s="19">
        <f t="shared" si="20"/>
        <v>0.9621164261088513</v>
      </c>
    </row>
    <row r="54" spans="1:26" ht="12.75">
      <c r="B54" t="s">
        <v>6</v>
      </c>
      <c r="C54" s="1">
        <v>4932</v>
      </c>
      <c r="D54" s="1">
        <v>42331</v>
      </c>
      <c r="E54" s="1">
        <f t="shared" si="10"/>
        <v>5380.5</v>
      </c>
      <c r="F54" s="1">
        <f t="shared" si="11"/>
        <v>45141.833333333336</v>
      </c>
      <c r="G54" s="2">
        <f t="shared" si="15"/>
        <v>5.702077501105052</v>
      </c>
      <c r="H54" s="2">
        <f t="shared" si="16"/>
        <v>5.7927001939297895</v>
      </c>
      <c r="I54" s="3">
        <f aca="true" t="shared" si="23" ref="I54:J64">C54/AVERAGE(C$53:C$64)</f>
        <v>0.8835015226607751</v>
      </c>
      <c r="J54" s="3">
        <f t="shared" si="23"/>
        <v>0.9228538831035761</v>
      </c>
      <c r="K54" s="3">
        <f aca="true" t="shared" si="24" ref="K54:L64">C54-AVERAGE(C$53:C$64)</f>
        <v>-650.333333333333</v>
      </c>
      <c r="L54" s="3">
        <f t="shared" si="24"/>
        <v>-3538.6666666666642</v>
      </c>
      <c r="M54" s="1">
        <f t="shared" si="3"/>
        <v>5551.333333333333</v>
      </c>
      <c r="N54" s="1">
        <f t="shared" si="3"/>
        <v>46001.666666666664</v>
      </c>
      <c r="O54" s="1">
        <f t="shared" si="2"/>
        <v>5857.333333333333</v>
      </c>
      <c r="P54" s="1">
        <f t="shared" si="2"/>
        <v>48684.666666666664</v>
      </c>
      <c r="Q54" s="1">
        <f t="shared" si="12"/>
        <v>5380.5</v>
      </c>
      <c r="R54" s="1">
        <f t="shared" si="12"/>
        <v>45141.833333333336</v>
      </c>
      <c r="S54" s="1">
        <f t="shared" si="4"/>
        <v>5532.5</v>
      </c>
      <c r="T54" s="1">
        <f t="shared" si="5"/>
        <v>45563.25</v>
      </c>
      <c r="U54" s="1">
        <f t="shared" si="6"/>
        <v>5535.875</v>
      </c>
      <c r="V54" s="1">
        <f t="shared" si="7"/>
        <v>45705.54166666667</v>
      </c>
      <c r="W54" s="2">
        <f t="shared" si="8"/>
        <v>0.8909160701786077</v>
      </c>
      <c r="X54" s="2">
        <f t="shared" si="9"/>
        <v>0.9261677787066301</v>
      </c>
      <c r="Y54" s="19">
        <f t="shared" si="19"/>
        <v>0.9426106251901111</v>
      </c>
      <c r="Z54" s="19">
        <f t="shared" si="20"/>
        <v>0.9231149257095584</v>
      </c>
    </row>
    <row r="55" spans="1:26" ht="12.75">
      <c r="B55" t="s">
        <v>7</v>
      </c>
      <c r="C55" s="1">
        <v>6734</v>
      </c>
      <c r="D55" s="1">
        <v>55121</v>
      </c>
      <c r="E55" s="1">
        <f t="shared" si="10"/>
        <v>5384.083333333333</v>
      </c>
      <c r="F55" s="1">
        <f t="shared" si="11"/>
        <v>45257.833333333336</v>
      </c>
      <c r="G55" s="2">
        <f t="shared" si="15"/>
        <v>3.1680638722554733</v>
      </c>
      <c r="H55" s="2">
        <f t="shared" si="16"/>
        <v>3.447461404394332</v>
      </c>
      <c r="I55" s="3">
        <f t="shared" si="23"/>
        <v>1.2063056069743836</v>
      </c>
      <c r="J55" s="3">
        <f t="shared" si="23"/>
        <v>1.2016873896329456</v>
      </c>
      <c r="K55" s="3">
        <f t="shared" si="24"/>
        <v>1151.666666666667</v>
      </c>
      <c r="L55" s="3">
        <f t="shared" si="24"/>
        <v>9251.333333333336</v>
      </c>
      <c r="M55" s="1">
        <f t="shared" si="3"/>
        <v>5857.333333333333</v>
      </c>
      <c r="N55" s="1">
        <f t="shared" si="3"/>
        <v>48684.666666666664</v>
      </c>
      <c r="O55" s="1">
        <f t="shared" si="2"/>
        <v>5717</v>
      </c>
      <c r="P55" s="1">
        <f t="shared" si="2"/>
        <v>47484.666666666664</v>
      </c>
      <c r="Q55" s="1">
        <f t="shared" si="12"/>
        <v>5384.083333333333</v>
      </c>
      <c r="R55" s="1">
        <f t="shared" si="12"/>
        <v>45257.833333333336</v>
      </c>
      <c r="S55" s="1">
        <f t="shared" si="4"/>
        <v>5625.75</v>
      </c>
      <c r="T55" s="1">
        <f t="shared" si="5"/>
        <v>46086</v>
      </c>
      <c r="U55" s="1">
        <f t="shared" si="6"/>
        <v>5579.125</v>
      </c>
      <c r="V55" s="1">
        <f t="shared" si="7"/>
        <v>45824.625</v>
      </c>
      <c r="W55" s="2">
        <f t="shared" si="8"/>
        <v>1.2069993054466426</v>
      </c>
      <c r="X55" s="2">
        <f t="shared" si="9"/>
        <v>1.2028685450235546</v>
      </c>
      <c r="Y55" s="19">
        <f t="shared" si="19"/>
        <v>1.1423661509886476</v>
      </c>
      <c r="Z55" s="19">
        <f t="shared" si="20"/>
        <v>1.109003790021103</v>
      </c>
    </row>
    <row r="56" spans="1:26" ht="12.75">
      <c r="B56" t="s">
        <v>8</v>
      </c>
      <c r="C56" s="1">
        <v>5485</v>
      </c>
      <c r="D56" s="1">
        <v>45002</v>
      </c>
      <c r="E56" s="1">
        <f t="shared" si="10"/>
        <v>5383.666666666667</v>
      </c>
      <c r="F56" s="1">
        <f t="shared" si="11"/>
        <v>45268.416666666664</v>
      </c>
      <c r="G56" s="2">
        <f t="shared" si="15"/>
        <v>3.1551382768091116</v>
      </c>
      <c r="H56" s="2">
        <f t="shared" si="16"/>
        <v>4.007742839692185</v>
      </c>
      <c r="I56" s="3">
        <f t="shared" si="23"/>
        <v>0.9825640413208336</v>
      </c>
      <c r="J56" s="3">
        <f t="shared" si="23"/>
        <v>0.9810840860699519</v>
      </c>
      <c r="K56" s="3">
        <f t="shared" si="24"/>
        <v>-97.33333333333303</v>
      </c>
      <c r="L56" s="3">
        <f t="shared" si="24"/>
        <v>-867.6666666666642</v>
      </c>
      <c r="M56" s="1">
        <f t="shared" si="3"/>
        <v>5717</v>
      </c>
      <c r="N56" s="1">
        <f t="shared" si="3"/>
        <v>47484.666666666664</v>
      </c>
      <c r="O56" s="1">
        <f t="shared" si="2"/>
        <v>6176.333333333333</v>
      </c>
      <c r="P56" s="1">
        <f t="shared" si="2"/>
        <v>51243.666666666664</v>
      </c>
      <c r="Q56" s="1">
        <f t="shared" si="12"/>
        <v>5383.666666666667</v>
      </c>
      <c r="R56" s="1">
        <f t="shared" si="12"/>
        <v>45268.416666666664</v>
      </c>
      <c r="S56" s="1">
        <f t="shared" si="4"/>
        <v>5649.75</v>
      </c>
      <c r="T56" s="1">
        <f t="shared" si="5"/>
        <v>46211</v>
      </c>
      <c r="U56" s="1">
        <f t="shared" si="6"/>
        <v>5637.75</v>
      </c>
      <c r="V56" s="1">
        <f t="shared" si="7"/>
        <v>46148.5</v>
      </c>
      <c r="W56" s="2">
        <f t="shared" si="8"/>
        <v>0.9729058578333555</v>
      </c>
      <c r="X56" s="2">
        <f t="shared" si="9"/>
        <v>0.9751562889368018</v>
      </c>
      <c r="Y56" s="19">
        <f t="shared" si="19"/>
        <v>1.0126653388550089</v>
      </c>
      <c r="Z56" s="19">
        <f t="shared" si="20"/>
        <v>1.0209488271732496</v>
      </c>
    </row>
    <row r="57" spans="1:26" ht="12.75">
      <c r="B57" t="s">
        <v>9</v>
      </c>
      <c r="C57" s="1">
        <v>6310</v>
      </c>
      <c r="D57" s="1">
        <v>53608</v>
      </c>
      <c r="E57" s="1">
        <f t="shared" si="10"/>
        <v>5496.166666666667</v>
      </c>
      <c r="F57" s="1">
        <f t="shared" si="11"/>
        <v>45930</v>
      </c>
      <c r="G57" s="2">
        <f t="shared" si="15"/>
        <v>6.341400493381286</v>
      </c>
      <c r="H57" s="2">
        <f t="shared" si="16"/>
        <v>6.280491332266337</v>
      </c>
      <c r="I57" s="3">
        <f t="shared" si="23"/>
        <v>1.1303517047829463</v>
      </c>
      <c r="J57" s="3">
        <f t="shared" si="23"/>
        <v>1.1687026284618012</v>
      </c>
      <c r="K57" s="3">
        <f t="shared" si="24"/>
        <v>727.666666666667</v>
      </c>
      <c r="L57" s="3">
        <f t="shared" si="24"/>
        <v>7738.333333333336</v>
      </c>
      <c r="M57" s="1">
        <f t="shared" si="3"/>
        <v>6176.333333333333</v>
      </c>
      <c r="N57" s="1">
        <f t="shared" si="3"/>
        <v>51243.666666666664</v>
      </c>
      <c r="O57" s="1">
        <f t="shared" si="2"/>
        <v>5749.333333333333</v>
      </c>
      <c r="P57" s="1">
        <f t="shared" si="2"/>
        <v>48185</v>
      </c>
      <c r="Q57" s="1">
        <f t="shared" si="12"/>
        <v>5496.166666666667</v>
      </c>
      <c r="R57" s="1">
        <f t="shared" si="12"/>
        <v>45930</v>
      </c>
      <c r="S57" s="1">
        <f t="shared" si="4"/>
        <v>5627.833333333333</v>
      </c>
      <c r="T57" s="1">
        <f t="shared" si="5"/>
        <v>46225.5</v>
      </c>
      <c r="U57" s="1">
        <f t="shared" si="6"/>
        <v>5638.791666666666</v>
      </c>
      <c r="V57" s="1">
        <f t="shared" si="7"/>
        <v>46218.25</v>
      </c>
      <c r="W57" s="2">
        <f t="shared" si="8"/>
        <v>1.1190340720160201</v>
      </c>
      <c r="X57" s="2">
        <f t="shared" si="9"/>
        <v>1.1598881394254434</v>
      </c>
      <c r="Y57" s="19">
        <f t="shared" si="19"/>
        <v>1.040864044470142</v>
      </c>
      <c r="Z57" s="19">
        <f t="shared" si="20"/>
        <v>1.1110211023002698</v>
      </c>
    </row>
    <row r="58" spans="1:26" ht="12.75">
      <c r="B58" t="s">
        <v>10</v>
      </c>
      <c r="C58" s="1">
        <v>5453</v>
      </c>
      <c r="D58" s="1">
        <v>45945</v>
      </c>
      <c r="E58" s="1">
        <f t="shared" si="10"/>
        <v>5539.25</v>
      </c>
      <c r="F58" s="1">
        <f t="shared" si="11"/>
        <v>45847.833333333336</v>
      </c>
      <c r="G58" s="2">
        <f t="shared" si="15"/>
        <v>7.697666882696055</v>
      </c>
      <c r="H58" s="2">
        <f t="shared" si="16"/>
        <v>5.696183077053135</v>
      </c>
      <c r="I58" s="3">
        <f t="shared" si="23"/>
        <v>0.9768316713441214</v>
      </c>
      <c r="J58" s="3">
        <f t="shared" si="23"/>
        <v>1.0016423344403347</v>
      </c>
      <c r="K58" s="3">
        <f t="shared" si="24"/>
        <v>-129.33333333333303</v>
      </c>
      <c r="L58" s="3">
        <f t="shared" si="24"/>
        <v>75.33333333333576</v>
      </c>
      <c r="M58" s="1">
        <f t="shared" si="3"/>
        <v>5749.333333333333</v>
      </c>
      <c r="N58" s="1">
        <f t="shared" si="3"/>
        <v>48185</v>
      </c>
      <c r="O58" s="1">
        <f t="shared" si="2"/>
        <v>5934.666666666667</v>
      </c>
      <c r="P58" s="1">
        <f t="shared" si="2"/>
        <v>49791.333333333336</v>
      </c>
      <c r="Q58" s="1">
        <f t="shared" si="12"/>
        <v>5539.25</v>
      </c>
      <c r="R58" s="1">
        <f t="shared" si="12"/>
        <v>45847.833333333336</v>
      </c>
      <c r="S58" s="1">
        <f t="shared" si="4"/>
        <v>5580.25</v>
      </c>
      <c r="T58" s="1">
        <f t="shared" si="5"/>
        <v>45830.333333333336</v>
      </c>
      <c r="U58" s="1">
        <f t="shared" si="6"/>
        <v>5604.041666666666</v>
      </c>
      <c r="V58" s="1">
        <f t="shared" si="7"/>
        <v>46027.91666666667</v>
      </c>
      <c r="W58" s="2">
        <f t="shared" si="8"/>
        <v>0.9730477259715831</v>
      </c>
      <c r="X58" s="2">
        <f t="shared" si="9"/>
        <v>0.9981985570351326</v>
      </c>
      <c r="Y58" s="19">
        <f t="shared" si="19"/>
        <v>0.9745472033335808</v>
      </c>
      <c r="Z58" s="19">
        <f t="shared" si="20"/>
        <v>1.038587914207614</v>
      </c>
    </row>
    <row r="59" spans="1:26" ht="12.75">
      <c r="B59" t="s">
        <v>11</v>
      </c>
      <c r="C59" s="1">
        <v>6041</v>
      </c>
      <c r="D59" s="1">
        <v>49821</v>
      </c>
      <c r="E59" s="1">
        <f t="shared" si="10"/>
        <v>5532.5</v>
      </c>
      <c r="F59" s="1">
        <f t="shared" si="11"/>
        <v>45563.25</v>
      </c>
      <c r="G59" s="2">
        <f t="shared" si="15"/>
        <v>6.619772595875887</v>
      </c>
      <c r="H59" s="2">
        <f t="shared" si="16"/>
        <v>4.1300923871537805</v>
      </c>
      <c r="I59" s="3">
        <f t="shared" si="23"/>
        <v>1.0821639696662089</v>
      </c>
      <c r="J59" s="3">
        <f t="shared" si="23"/>
        <v>1.0861426214855134</v>
      </c>
      <c r="K59" s="3">
        <f t="shared" si="24"/>
        <v>458.66666666666697</v>
      </c>
      <c r="L59" s="3">
        <f t="shared" si="24"/>
        <v>3951.3333333333358</v>
      </c>
      <c r="M59" s="1">
        <f t="shared" si="3"/>
        <v>5934.666666666667</v>
      </c>
      <c r="N59" s="1">
        <f t="shared" si="3"/>
        <v>49791.333333333336</v>
      </c>
      <c r="O59" s="1">
        <f t="shared" si="2"/>
        <v>5568.333333333333</v>
      </c>
      <c r="P59" s="1">
        <f t="shared" si="2"/>
        <v>44244.333333333336</v>
      </c>
      <c r="Q59" s="1">
        <f t="shared" si="12"/>
        <v>5532.5</v>
      </c>
      <c r="R59" s="1">
        <f t="shared" si="12"/>
        <v>45563.25</v>
      </c>
      <c r="S59" s="1">
        <f t="shared" si="4"/>
        <v>5582.333333333333</v>
      </c>
      <c r="T59" s="1">
        <f t="shared" si="5"/>
        <v>45869.666666666664</v>
      </c>
      <c r="U59" s="1">
        <f t="shared" si="6"/>
        <v>5581.291666666666</v>
      </c>
      <c r="V59" s="1">
        <f t="shared" si="7"/>
        <v>45850</v>
      </c>
      <c r="W59" s="2">
        <f t="shared" si="8"/>
        <v>1.082365939783951</v>
      </c>
      <c r="X59" s="2">
        <f t="shared" si="9"/>
        <v>1.086608505997819</v>
      </c>
      <c r="Y59" s="19">
        <f t="shared" si="19"/>
        <v>1.1075833814697515</v>
      </c>
      <c r="Z59" s="19">
        <f t="shared" si="20"/>
        <v>1.1448883734095692</v>
      </c>
    </row>
    <row r="60" spans="1:26" ht="12.75">
      <c r="B60" t="s">
        <v>12</v>
      </c>
      <c r="C60" s="1">
        <v>5211</v>
      </c>
      <c r="D60" s="1">
        <v>36967</v>
      </c>
      <c r="E60" s="1">
        <f t="shared" si="10"/>
        <v>5625.75</v>
      </c>
      <c r="F60" s="1">
        <f t="shared" si="11"/>
        <v>46086</v>
      </c>
      <c r="G60" s="2">
        <f t="shared" si="15"/>
        <v>8.10088070456365</v>
      </c>
      <c r="H60" s="2">
        <f t="shared" si="16"/>
        <v>5.28468053754905</v>
      </c>
      <c r="I60" s="3">
        <f t="shared" si="23"/>
        <v>0.933480623395235</v>
      </c>
      <c r="J60" s="3">
        <f t="shared" si="23"/>
        <v>0.8059138573785145</v>
      </c>
      <c r="K60" s="3">
        <f t="shared" si="24"/>
        <v>-371.33333333333303</v>
      </c>
      <c r="L60" s="3">
        <f t="shared" si="24"/>
        <v>-8902.666666666664</v>
      </c>
      <c r="M60" s="1">
        <f t="shared" si="3"/>
        <v>5568.333333333333</v>
      </c>
      <c r="N60" s="1">
        <f t="shared" si="3"/>
        <v>44244.333333333336</v>
      </c>
      <c r="O60" s="1">
        <f t="shared" si="2"/>
        <v>5199</v>
      </c>
      <c r="P60" s="1">
        <f t="shared" si="2"/>
        <v>40692</v>
      </c>
      <c r="Q60" s="1">
        <f t="shared" si="12"/>
        <v>5625.75</v>
      </c>
      <c r="R60" s="1">
        <f t="shared" si="12"/>
        <v>46086</v>
      </c>
      <c r="S60" s="1">
        <f t="shared" si="4"/>
        <v>5571</v>
      </c>
      <c r="T60" s="1">
        <f t="shared" si="5"/>
        <v>45789.75</v>
      </c>
      <c r="U60" s="1">
        <f t="shared" si="6"/>
        <v>5576.666666666666</v>
      </c>
      <c r="V60" s="1">
        <f t="shared" si="7"/>
        <v>45829.70833333333</v>
      </c>
      <c r="W60" s="2">
        <f t="shared" si="8"/>
        <v>0.9344291691572028</v>
      </c>
      <c r="X60" s="2">
        <f t="shared" si="9"/>
        <v>0.8066165233068434</v>
      </c>
      <c r="Y60" s="19">
        <f t="shared" si="19"/>
        <v>0.8215258148369311</v>
      </c>
      <c r="Z60" s="19">
        <f t="shared" si="20"/>
        <v>0.7372463405743194</v>
      </c>
    </row>
    <row r="61" spans="1:26" ht="12.75">
      <c r="B61" t="s">
        <v>13</v>
      </c>
      <c r="C61" s="1">
        <v>4345</v>
      </c>
      <c r="D61" s="1">
        <v>35288</v>
      </c>
      <c r="E61" s="1">
        <f t="shared" si="10"/>
        <v>5649.75</v>
      </c>
      <c r="F61" s="1">
        <f t="shared" si="11"/>
        <v>46211</v>
      </c>
      <c r="G61" s="2">
        <f t="shared" si="15"/>
        <v>8.921341816078652</v>
      </c>
      <c r="H61" s="2">
        <f t="shared" si="16"/>
        <v>5.743374020094848</v>
      </c>
      <c r="I61" s="3">
        <f t="shared" si="23"/>
        <v>0.7783483609004598</v>
      </c>
      <c r="J61" s="3">
        <f t="shared" si="23"/>
        <v>0.769310146865394</v>
      </c>
      <c r="K61" s="3">
        <f t="shared" si="24"/>
        <v>-1237.333333333333</v>
      </c>
      <c r="L61" s="3">
        <f t="shared" si="24"/>
        <v>-10581.666666666664</v>
      </c>
      <c r="M61" s="1">
        <f t="shared" si="3"/>
        <v>5199</v>
      </c>
      <c r="N61" s="1">
        <f t="shared" si="3"/>
        <v>40692</v>
      </c>
      <c r="O61" s="1">
        <f t="shared" si="2"/>
        <v>4965.333333333333</v>
      </c>
      <c r="P61" s="1">
        <f t="shared" si="2"/>
        <v>39424</v>
      </c>
      <c r="Q61" s="1">
        <f t="shared" si="12"/>
        <v>5649.75</v>
      </c>
      <c r="R61" s="1">
        <f t="shared" si="12"/>
        <v>46211</v>
      </c>
      <c r="S61" s="1">
        <f t="shared" si="4"/>
        <v>5558.416666666667</v>
      </c>
      <c r="T61" s="1">
        <f t="shared" si="5"/>
        <v>45571.833333333336</v>
      </c>
      <c r="U61" s="1">
        <f t="shared" si="6"/>
        <v>5564.708333333334</v>
      </c>
      <c r="V61" s="1">
        <f t="shared" si="7"/>
        <v>45680.79166666667</v>
      </c>
      <c r="W61" s="2">
        <f t="shared" si="8"/>
        <v>0.7808136095782198</v>
      </c>
      <c r="X61" s="2">
        <f t="shared" si="9"/>
        <v>0.7724909904691888</v>
      </c>
      <c r="Y61" s="19">
        <f t="shared" si="19"/>
        <v>0.7903928532053817</v>
      </c>
      <c r="Z61" s="19">
        <f t="shared" si="20"/>
        <v>0.7785321324190887</v>
      </c>
    </row>
    <row r="62" spans="1:26" ht="12.75">
      <c r="B62" t="s">
        <v>14</v>
      </c>
      <c r="C62" s="1">
        <v>5340</v>
      </c>
      <c r="D62" s="1">
        <v>46017</v>
      </c>
      <c r="E62" s="1">
        <f t="shared" si="10"/>
        <v>5627.833333333333</v>
      </c>
      <c r="F62" s="1">
        <f t="shared" si="11"/>
        <v>46225.5</v>
      </c>
      <c r="G62" s="2">
        <f t="shared" si="15"/>
        <v>7.2155455714489705</v>
      </c>
      <c r="H62" s="2">
        <f t="shared" si="16"/>
        <v>5.188244530156666</v>
      </c>
      <c r="I62" s="3">
        <f t="shared" si="23"/>
        <v>0.9565892398638562</v>
      </c>
      <c r="J62" s="3">
        <f t="shared" si="23"/>
        <v>1.0032119992151676</v>
      </c>
      <c r="K62" s="3">
        <f t="shared" si="24"/>
        <v>-242.33333333333303</v>
      </c>
      <c r="L62" s="3">
        <f t="shared" si="24"/>
        <v>147.33333333333576</v>
      </c>
      <c r="M62" s="1">
        <f t="shared" si="3"/>
        <v>4965.333333333333</v>
      </c>
      <c r="N62" s="1">
        <f t="shared" si="3"/>
        <v>39424</v>
      </c>
      <c r="O62" s="1">
        <f t="shared" si="2"/>
        <v>5025</v>
      </c>
      <c r="P62" s="1">
        <f t="shared" si="2"/>
        <v>41831.666666666664</v>
      </c>
      <c r="Q62" s="1">
        <f t="shared" si="12"/>
        <v>5627.833333333333</v>
      </c>
      <c r="R62" s="1">
        <f t="shared" si="12"/>
        <v>46225.5</v>
      </c>
      <c r="S62" s="1">
        <f t="shared" si="4"/>
        <v>5475.666666666667</v>
      </c>
      <c r="T62" s="1">
        <f t="shared" si="5"/>
        <v>44846.916666666664</v>
      </c>
      <c r="U62" s="1">
        <f t="shared" si="6"/>
        <v>5517.041666666667</v>
      </c>
      <c r="V62" s="1">
        <f t="shared" si="7"/>
        <v>45209.375</v>
      </c>
      <c r="W62" s="2">
        <f t="shared" si="8"/>
        <v>0.9679100363268357</v>
      </c>
      <c r="X62" s="2">
        <f t="shared" si="9"/>
        <v>1.017864104513721</v>
      </c>
      <c r="Y62" s="19">
        <f t="shared" si="19"/>
        <v>0.9837979566342107</v>
      </c>
      <c r="Z62" s="19">
        <f t="shared" si="20"/>
        <v>1.0083848336918215</v>
      </c>
    </row>
    <row r="63" spans="1:26" ht="12.75">
      <c r="B63" t="s">
        <v>15</v>
      </c>
      <c r="C63" s="1">
        <v>5390</v>
      </c>
      <c r="D63" s="1">
        <v>44190</v>
      </c>
      <c r="E63" s="1">
        <f t="shared" si="10"/>
        <v>5580.25</v>
      </c>
      <c r="F63" s="1">
        <f t="shared" si="11"/>
        <v>45830.333333333336</v>
      </c>
      <c r="G63" s="2">
        <f t="shared" si="15"/>
        <v>4.479498221306869</v>
      </c>
      <c r="H63" s="2">
        <f t="shared" si="16"/>
        <v>2.5392238204887008</v>
      </c>
      <c r="I63" s="3">
        <f t="shared" si="23"/>
        <v>0.9655460679524691</v>
      </c>
      <c r="J63" s="3">
        <f t="shared" si="23"/>
        <v>0.9633817555537793</v>
      </c>
      <c r="K63" s="3">
        <f t="shared" si="24"/>
        <v>-192.33333333333303</v>
      </c>
      <c r="L63" s="3">
        <f t="shared" si="24"/>
        <v>-1679.6666666666642</v>
      </c>
      <c r="M63" s="1">
        <f t="shared" si="3"/>
        <v>5025</v>
      </c>
      <c r="N63" s="1">
        <f t="shared" si="3"/>
        <v>41831.666666666664</v>
      </c>
      <c r="O63" s="1">
        <f t="shared" si="2"/>
        <v>5523.666666666667</v>
      </c>
      <c r="P63" s="1">
        <f t="shared" si="2"/>
        <v>45917</v>
      </c>
      <c r="Q63" s="1">
        <f t="shared" si="12"/>
        <v>5580.25</v>
      </c>
      <c r="R63" s="1">
        <f t="shared" si="12"/>
        <v>45830.333333333336</v>
      </c>
      <c r="S63" s="1">
        <f t="shared" si="4"/>
        <v>5502.833333333333</v>
      </c>
      <c r="T63" s="1">
        <f t="shared" si="5"/>
        <v>45297.083333333336</v>
      </c>
      <c r="U63" s="1">
        <f t="shared" si="6"/>
        <v>5489.25</v>
      </c>
      <c r="V63" s="1">
        <f t="shared" si="7"/>
        <v>45072</v>
      </c>
      <c r="W63" s="2">
        <f t="shared" si="8"/>
        <v>0.9819192057202715</v>
      </c>
      <c r="X63" s="2">
        <f t="shared" si="9"/>
        <v>0.9804313099041534</v>
      </c>
      <c r="Y63" s="19">
        <f t="shared" si="19"/>
        <v>1.0066554192768913</v>
      </c>
      <c r="Z63" s="19">
        <f t="shared" si="20"/>
        <v>0.9922031030813913</v>
      </c>
    </row>
    <row r="64" spans="1:26" ht="12.75">
      <c r="B64" t="s">
        <v>16</v>
      </c>
      <c r="C64" s="1">
        <v>5841</v>
      </c>
      <c r="D64" s="1">
        <v>47544</v>
      </c>
      <c r="E64" s="1">
        <f t="shared" si="10"/>
        <v>5582.333333333333</v>
      </c>
      <c r="F64" s="1">
        <f t="shared" si="11"/>
        <v>45869.666666666664</v>
      </c>
      <c r="G64" s="2">
        <f t="shared" si="15"/>
        <v>4.518504649566239</v>
      </c>
      <c r="H64" s="2">
        <f t="shared" si="16"/>
        <v>2.7444641267198335</v>
      </c>
      <c r="I64" s="3">
        <f t="shared" si="23"/>
        <v>1.0463366573117574</v>
      </c>
      <c r="J64" s="3">
        <f t="shared" si="23"/>
        <v>1.0365019729814184</v>
      </c>
      <c r="K64" s="3">
        <f t="shared" si="24"/>
        <v>258.66666666666697</v>
      </c>
      <c r="L64" s="3">
        <f t="shared" si="24"/>
        <v>1674.3333333333358</v>
      </c>
      <c r="M64" s="1">
        <f t="shared" si="3"/>
        <v>5523.666666666667</v>
      </c>
      <c r="N64" s="1">
        <f t="shared" si="3"/>
        <v>45917</v>
      </c>
      <c r="O64" s="1">
        <f t="shared" si="2"/>
        <v>5667</v>
      </c>
      <c r="P64" s="1">
        <f t="shared" si="2"/>
        <v>46459</v>
      </c>
      <c r="Q64" s="1">
        <f t="shared" si="12"/>
        <v>5582.333333333333</v>
      </c>
      <c r="R64" s="1">
        <f t="shared" si="12"/>
        <v>45869.666666666664</v>
      </c>
      <c r="S64" s="1">
        <f t="shared" si="4"/>
        <v>5436.083333333333</v>
      </c>
      <c r="T64" s="1">
        <f t="shared" si="5"/>
        <v>45050</v>
      </c>
      <c r="U64" s="1">
        <f t="shared" si="6"/>
        <v>5469.458333333333</v>
      </c>
      <c r="V64" s="1">
        <f t="shared" si="7"/>
        <v>45173.54166666667</v>
      </c>
      <c r="W64" s="2">
        <f t="shared" si="8"/>
        <v>1.067930249034411</v>
      </c>
      <c r="X64" s="2">
        <f t="shared" si="9"/>
        <v>1.0524744849723058</v>
      </c>
      <c r="Y64" s="19">
        <f t="shared" si="19"/>
        <v>1.0856269061118082</v>
      </c>
      <c r="Z64" s="19">
        <f t="shared" si="20"/>
        <v>1.0614146147897907</v>
      </c>
    </row>
    <row r="65" spans="1:26" ht="12.75">
      <c r="A65">
        <v>1984</v>
      </c>
      <c r="B65" t="s">
        <v>5</v>
      </c>
      <c r="C65" s="1">
        <v>5770</v>
      </c>
      <c r="D65" s="1">
        <v>47643</v>
      </c>
      <c r="E65" s="1">
        <f t="shared" si="10"/>
        <v>5571</v>
      </c>
      <c r="F65" s="1">
        <f t="shared" si="11"/>
        <v>45789.75</v>
      </c>
      <c r="G65" s="2">
        <f t="shared" si="15"/>
        <v>3.072819500763188</v>
      </c>
      <c r="H65" s="2">
        <f t="shared" si="16"/>
        <v>1.293178139666935</v>
      </c>
      <c r="I65" s="3">
        <f>C65/AVERAGE(C$65:C$76)</f>
        <v>1.0990301741242203</v>
      </c>
      <c r="J65" s="3">
        <f>D65/AVERAGE(D$65:D$76)</f>
        <v>1.0947611105472885</v>
      </c>
      <c r="K65" s="3">
        <f>C65-AVERAGE(C$65:C$76)</f>
        <v>519.916666666667</v>
      </c>
      <c r="L65" s="3">
        <f>D65-AVERAGE(D$65:D$76)</f>
        <v>4123.916666666664</v>
      </c>
      <c r="M65" s="1">
        <f t="shared" si="3"/>
        <v>5667</v>
      </c>
      <c r="N65" s="1">
        <f t="shared" si="3"/>
        <v>46459</v>
      </c>
      <c r="O65" s="1">
        <f t="shared" si="2"/>
        <v>5464</v>
      </c>
      <c r="P65" s="1">
        <f t="shared" si="2"/>
        <v>44967.666666666664</v>
      </c>
      <c r="Q65" s="1">
        <f t="shared" si="12"/>
        <v>5571</v>
      </c>
      <c r="R65" s="1">
        <f t="shared" si="12"/>
        <v>45789.75</v>
      </c>
      <c r="S65" s="1">
        <f t="shared" si="4"/>
        <v>5365.666666666667</v>
      </c>
      <c r="T65" s="1">
        <f t="shared" si="5"/>
        <v>44699.916666666664</v>
      </c>
      <c r="U65" s="1">
        <f t="shared" si="6"/>
        <v>5400.875</v>
      </c>
      <c r="V65" s="1">
        <f t="shared" si="7"/>
        <v>44874.95833333333</v>
      </c>
      <c r="W65" s="2">
        <f t="shared" si="8"/>
        <v>1.068345406994237</v>
      </c>
      <c r="X65" s="2">
        <f t="shared" si="9"/>
        <v>1.061683437031975</v>
      </c>
      <c r="Y65" s="19">
        <f t="shared" si="19"/>
        <v>1.0451481167717314</v>
      </c>
      <c r="Z65" s="19">
        <f t="shared" si="20"/>
        <v>1.029310065926949</v>
      </c>
    </row>
    <row r="66" spans="1:26" ht="12.75">
      <c r="B66" t="s">
        <v>6</v>
      </c>
      <c r="C66" s="1">
        <v>4781</v>
      </c>
      <c r="D66" s="1">
        <v>39716</v>
      </c>
      <c r="E66" s="1">
        <f t="shared" si="10"/>
        <v>5558.416666666667</v>
      </c>
      <c r="F66" s="1">
        <f t="shared" si="11"/>
        <v>45571.833333333336</v>
      </c>
      <c r="G66" s="2">
        <f t="shared" si="15"/>
        <v>3.3066939255955248</v>
      </c>
      <c r="H66" s="2">
        <f t="shared" si="16"/>
        <v>0.952553248834235</v>
      </c>
      <c r="I66" s="3">
        <f aca="true" t="shared" si="25" ref="I66:J76">C66/AVERAGE(C$65:C$76)</f>
        <v>0.910652211869653</v>
      </c>
      <c r="J66" s="3">
        <f t="shared" si="25"/>
        <v>0.9126111341959179</v>
      </c>
      <c r="K66" s="3">
        <f aca="true" t="shared" si="26" ref="K66:L76">C66-AVERAGE(C$65:C$76)</f>
        <v>-469.08333333333303</v>
      </c>
      <c r="L66" s="3">
        <f t="shared" si="26"/>
        <v>-3803.0833333333358</v>
      </c>
      <c r="M66" s="1">
        <f t="shared" si="3"/>
        <v>5464</v>
      </c>
      <c r="N66" s="1">
        <f t="shared" si="3"/>
        <v>44967.666666666664</v>
      </c>
      <c r="O66" s="1">
        <f t="shared" si="2"/>
        <v>5430.666666666667</v>
      </c>
      <c r="P66" s="1">
        <f t="shared" si="2"/>
        <v>44593.666666666664</v>
      </c>
      <c r="Q66" s="1">
        <f t="shared" si="12"/>
        <v>5558.416666666667</v>
      </c>
      <c r="R66" s="1">
        <f t="shared" si="12"/>
        <v>45571.833333333336</v>
      </c>
      <c r="S66" s="1">
        <f t="shared" si="4"/>
        <v>5414.416666666667</v>
      </c>
      <c r="T66" s="1">
        <f t="shared" si="5"/>
        <v>45249.166666666664</v>
      </c>
      <c r="U66" s="1">
        <f t="shared" si="6"/>
        <v>5390.041666666667</v>
      </c>
      <c r="V66" s="1">
        <f t="shared" si="7"/>
        <v>44974.541666666664</v>
      </c>
      <c r="W66" s="2">
        <f t="shared" si="8"/>
        <v>0.8870061301319563</v>
      </c>
      <c r="X66" s="2">
        <f t="shared" si="9"/>
        <v>0.8830773706235658</v>
      </c>
      <c r="Y66" s="19">
        <f t="shared" si="19"/>
        <v>0.9297701330561727</v>
      </c>
      <c r="Z66" s="19">
        <f t="shared" si="20"/>
        <v>0.9327766180163756</v>
      </c>
    </row>
    <row r="67" spans="1:26" ht="12.75">
      <c r="B67" t="s">
        <v>7</v>
      </c>
      <c r="C67" s="1">
        <v>5741</v>
      </c>
      <c r="D67" s="1">
        <v>46422</v>
      </c>
      <c r="E67" s="1">
        <f t="shared" si="10"/>
        <v>5475.666666666667</v>
      </c>
      <c r="F67" s="1">
        <f t="shared" si="11"/>
        <v>44846.916666666664</v>
      </c>
      <c r="G67" s="2">
        <f t="shared" si="15"/>
        <v>1.7010014084725213</v>
      </c>
      <c r="H67" s="2">
        <f t="shared" si="16"/>
        <v>-0.9079459541074044</v>
      </c>
      <c r="I67" s="3">
        <f t="shared" si="25"/>
        <v>1.0935064522785354</v>
      </c>
      <c r="J67" s="3">
        <f t="shared" si="25"/>
        <v>1.0667044534102854</v>
      </c>
      <c r="K67" s="3">
        <f t="shared" si="26"/>
        <v>490.91666666666697</v>
      </c>
      <c r="L67" s="3">
        <f t="shared" si="26"/>
        <v>2902.9166666666642</v>
      </c>
      <c r="M67" s="1">
        <f t="shared" si="3"/>
        <v>5430.666666666667</v>
      </c>
      <c r="N67" s="1">
        <f t="shared" si="3"/>
        <v>44593.666666666664</v>
      </c>
      <c r="O67" s="1">
        <f t="shared" si="2"/>
        <v>5444.333333333333</v>
      </c>
      <c r="P67" s="1">
        <f t="shared" si="2"/>
        <v>45514</v>
      </c>
      <c r="Q67" s="1">
        <f t="shared" si="12"/>
        <v>5475.666666666667</v>
      </c>
      <c r="R67" s="1">
        <f t="shared" si="12"/>
        <v>44846.916666666664</v>
      </c>
      <c r="S67" s="1">
        <f t="shared" si="4"/>
        <v>5405.583333333333</v>
      </c>
      <c r="T67" s="1">
        <f t="shared" si="5"/>
        <v>45184.583333333336</v>
      </c>
      <c r="U67" s="1">
        <f t="shared" si="6"/>
        <v>5410</v>
      </c>
      <c r="V67" s="1">
        <f t="shared" si="7"/>
        <v>45216.875</v>
      </c>
      <c r="W67" s="2">
        <f t="shared" si="8"/>
        <v>1.0611829944547135</v>
      </c>
      <c r="X67" s="2">
        <f t="shared" si="9"/>
        <v>1.026652107205551</v>
      </c>
      <c r="Y67" s="19">
        <f t="shared" si="19"/>
        <v>1.185253024367232</v>
      </c>
      <c r="Z67" s="19">
        <f t="shared" si="20"/>
        <v>1.1524025095813608</v>
      </c>
    </row>
    <row r="68" spans="1:26" ht="12.75">
      <c r="B68" t="s">
        <v>8</v>
      </c>
      <c r="C68" s="1">
        <v>5811</v>
      </c>
      <c r="D68" s="1">
        <v>50404</v>
      </c>
      <c r="E68" s="1">
        <f t="shared" si="10"/>
        <v>5502.833333333333</v>
      </c>
      <c r="F68" s="1">
        <f t="shared" si="11"/>
        <v>45297.083333333336</v>
      </c>
      <c r="G68" s="2">
        <f t="shared" si="15"/>
        <v>2.213485233112479</v>
      </c>
      <c r="H68" s="2">
        <f t="shared" si="16"/>
        <v>0.06332597598401435</v>
      </c>
      <c r="I68" s="3">
        <f t="shared" si="25"/>
        <v>1.1068395739750163</v>
      </c>
      <c r="J68" s="3">
        <f t="shared" si="25"/>
        <v>1.158204542451683</v>
      </c>
      <c r="K68" s="3">
        <f t="shared" si="26"/>
        <v>560.916666666667</v>
      </c>
      <c r="L68" s="3">
        <f t="shared" si="26"/>
        <v>6884.916666666664</v>
      </c>
      <c r="M68" s="1">
        <f t="shared" si="3"/>
        <v>5444.333333333333</v>
      </c>
      <c r="N68" s="1">
        <f t="shared" si="3"/>
        <v>45514</v>
      </c>
      <c r="O68" s="1">
        <f t="shared" si="2"/>
        <v>5687</v>
      </c>
      <c r="P68" s="1">
        <f t="shared" si="2"/>
        <v>49156.333333333336</v>
      </c>
      <c r="Q68" s="1">
        <f t="shared" si="12"/>
        <v>5502.833333333333</v>
      </c>
      <c r="R68" s="1">
        <f t="shared" si="12"/>
        <v>45297.083333333336</v>
      </c>
      <c r="S68" s="1">
        <f t="shared" si="4"/>
        <v>5369.75</v>
      </c>
      <c r="T68" s="1">
        <f t="shared" si="5"/>
        <v>44802</v>
      </c>
      <c r="U68" s="1">
        <f t="shared" si="6"/>
        <v>5387.666666666666</v>
      </c>
      <c r="V68" s="1">
        <f t="shared" si="7"/>
        <v>44993.29166666667</v>
      </c>
      <c r="W68" s="2">
        <f t="shared" si="8"/>
        <v>1.078574522056549</v>
      </c>
      <c r="X68" s="2">
        <f t="shared" si="9"/>
        <v>1.1202558899984163</v>
      </c>
      <c r="Y68" s="19">
        <f t="shared" si="19"/>
        <v>1.0360490333402617</v>
      </c>
      <c r="Z68" s="19">
        <f t="shared" si="20"/>
        <v>1.040477764607001</v>
      </c>
    </row>
    <row r="69" spans="1:26" ht="12.75">
      <c r="B69" t="s">
        <v>9</v>
      </c>
      <c r="C69" s="1">
        <v>5509</v>
      </c>
      <c r="D69" s="1">
        <v>50643</v>
      </c>
      <c r="E69" s="1">
        <f t="shared" si="10"/>
        <v>5436.083333333333</v>
      </c>
      <c r="F69" s="1">
        <f t="shared" si="11"/>
        <v>45050</v>
      </c>
      <c r="G69" s="2">
        <f t="shared" si="15"/>
        <v>-1.093186160050962</v>
      </c>
      <c r="H69" s="2">
        <f t="shared" si="16"/>
        <v>-1.915959068147174</v>
      </c>
      <c r="I69" s="3">
        <f t="shared" si="25"/>
        <v>1.0493166775130554</v>
      </c>
      <c r="J69" s="3">
        <f t="shared" si="25"/>
        <v>1.1636963860681808</v>
      </c>
      <c r="K69" s="3">
        <f t="shared" si="26"/>
        <v>258.91666666666697</v>
      </c>
      <c r="L69" s="3">
        <f t="shared" si="26"/>
        <v>7123.916666666664</v>
      </c>
      <c r="M69" s="1">
        <f t="shared" si="3"/>
        <v>5687</v>
      </c>
      <c r="N69" s="1">
        <f t="shared" si="3"/>
        <v>49156.333333333336</v>
      </c>
      <c r="O69" s="1">
        <f t="shared" si="2"/>
        <v>5309.333333333333</v>
      </c>
      <c r="P69" s="1">
        <f t="shared" si="2"/>
        <v>47597</v>
      </c>
      <c r="Q69" s="1">
        <f t="shared" si="12"/>
        <v>5436.083333333333</v>
      </c>
      <c r="R69" s="1">
        <f t="shared" si="12"/>
        <v>45050</v>
      </c>
      <c r="S69" s="1">
        <f t="shared" si="4"/>
        <v>5364.166666666667</v>
      </c>
      <c r="T69" s="1">
        <f t="shared" si="5"/>
        <v>44572</v>
      </c>
      <c r="U69" s="1">
        <f t="shared" si="6"/>
        <v>5366.958333333334</v>
      </c>
      <c r="V69" s="1">
        <f t="shared" si="7"/>
        <v>44687</v>
      </c>
      <c r="W69" s="2">
        <f t="shared" si="8"/>
        <v>1.0264659529373403</v>
      </c>
      <c r="X69" s="2">
        <f t="shared" si="9"/>
        <v>1.1332826101550786</v>
      </c>
      <c r="Y69" s="19">
        <f t="shared" si="19"/>
        <v>1.0320160677164012</v>
      </c>
      <c r="Z69" s="19">
        <f t="shared" si="20"/>
        <v>1.1117626041732818</v>
      </c>
    </row>
    <row r="70" spans="1:26" ht="12.75">
      <c r="B70" t="s">
        <v>10</v>
      </c>
      <c r="C70" s="1">
        <v>4608</v>
      </c>
      <c r="D70" s="1">
        <v>41744</v>
      </c>
      <c r="E70" s="1">
        <f t="shared" si="10"/>
        <v>5365.666666666667</v>
      </c>
      <c r="F70" s="1">
        <f t="shared" si="11"/>
        <v>44699.916666666664</v>
      </c>
      <c r="G70" s="2">
        <f t="shared" si="15"/>
        <v>-3.1336974018744854</v>
      </c>
      <c r="H70" s="2">
        <f t="shared" si="16"/>
        <v>-2.5037533580285753</v>
      </c>
      <c r="I70" s="3">
        <f t="shared" si="25"/>
        <v>0.8777003539626356</v>
      </c>
      <c r="J70" s="3">
        <f t="shared" si="25"/>
        <v>0.959211380448041</v>
      </c>
      <c r="K70" s="3">
        <f t="shared" si="26"/>
        <v>-642.083333333333</v>
      </c>
      <c r="L70" s="3">
        <f t="shared" si="26"/>
        <v>-1775.0833333333358</v>
      </c>
      <c r="M70" s="1">
        <f t="shared" si="3"/>
        <v>5309.333333333333</v>
      </c>
      <c r="N70" s="1">
        <f t="shared" si="3"/>
        <v>47597</v>
      </c>
      <c r="O70" s="1">
        <f t="shared" si="2"/>
        <v>5581</v>
      </c>
      <c r="P70" s="1">
        <f t="shared" si="2"/>
        <v>49599.666666666664</v>
      </c>
      <c r="Q70" s="1">
        <f t="shared" si="12"/>
        <v>5365.666666666667</v>
      </c>
      <c r="R70" s="1">
        <f t="shared" si="12"/>
        <v>44699.916666666664</v>
      </c>
      <c r="S70" s="1">
        <f t="shared" si="4"/>
        <v>5339.333333333333</v>
      </c>
      <c r="T70" s="1">
        <f t="shared" si="5"/>
        <v>44245</v>
      </c>
      <c r="U70" s="1">
        <f t="shared" si="6"/>
        <v>5351.75</v>
      </c>
      <c r="V70" s="1">
        <f t="shared" si="7"/>
        <v>44408.5</v>
      </c>
      <c r="W70" s="2">
        <f t="shared" si="8"/>
        <v>0.8610267669453917</v>
      </c>
      <c r="X70" s="2">
        <f t="shared" si="9"/>
        <v>0.940000225182116</v>
      </c>
      <c r="Y70" s="19">
        <f t="shared" si="19"/>
        <v>0.9220891154313183</v>
      </c>
      <c r="Z70" s="19">
        <f t="shared" si="20"/>
        <v>0.9990334288358328</v>
      </c>
    </row>
    <row r="71" spans="1:26" ht="12.75">
      <c r="B71" t="s">
        <v>11</v>
      </c>
      <c r="C71" s="1">
        <v>6626</v>
      </c>
      <c r="D71" s="1">
        <v>56412</v>
      </c>
      <c r="E71" s="1">
        <f t="shared" si="10"/>
        <v>5414.416666666667</v>
      </c>
      <c r="F71" s="1">
        <f t="shared" si="11"/>
        <v>45249.166666666664</v>
      </c>
      <c r="G71" s="2">
        <f t="shared" si="15"/>
        <v>-2.1343575839734825</v>
      </c>
      <c r="H71" s="2">
        <f t="shared" si="16"/>
        <v>-0.6893347891850112</v>
      </c>
      <c r="I71" s="3">
        <f t="shared" si="25"/>
        <v>1.2620752051554738</v>
      </c>
      <c r="J71" s="3">
        <f t="shared" si="25"/>
        <v>1.2962589208948565</v>
      </c>
      <c r="K71" s="3">
        <f t="shared" si="26"/>
        <v>1375.916666666667</v>
      </c>
      <c r="L71" s="3">
        <f t="shared" si="26"/>
        <v>12892.916666666664</v>
      </c>
      <c r="M71" s="1">
        <f t="shared" si="3"/>
        <v>5581</v>
      </c>
      <c r="N71" s="1">
        <f t="shared" si="3"/>
        <v>49599.666666666664</v>
      </c>
      <c r="O71" s="1">
        <f aca="true" t="shared" si="27" ref="O71:P134">AVERAGE(C70:C72)</f>
        <v>5446.333333333333</v>
      </c>
      <c r="P71" s="1">
        <f t="shared" si="27"/>
        <v>44782.666666666664</v>
      </c>
      <c r="Q71" s="1">
        <f t="shared" si="12"/>
        <v>5414.416666666667</v>
      </c>
      <c r="R71" s="1">
        <f t="shared" si="12"/>
        <v>45249.166666666664</v>
      </c>
      <c r="S71" s="1">
        <f t="shared" si="4"/>
        <v>5250.083333333333</v>
      </c>
      <c r="T71" s="1">
        <f t="shared" si="5"/>
        <v>43519.083333333336</v>
      </c>
      <c r="U71" s="1">
        <f t="shared" si="6"/>
        <v>5294.708333333333</v>
      </c>
      <c r="V71" s="1">
        <f t="shared" si="7"/>
        <v>43882.04166666667</v>
      </c>
      <c r="W71" s="2">
        <f t="shared" si="8"/>
        <v>1.2514381497249614</v>
      </c>
      <c r="X71" s="2">
        <f t="shared" si="9"/>
        <v>1.2855372689473388</v>
      </c>
      <c r="Y71" s="19">
        <f t="shared" si="19"/>
        <v>1.1600104625892218</v>
      </c>
      <c r="Z71" s="19">
        <f t="shared" si="20"/>
        <v>1.1879699356799458</v>
      </c>
    </row>
    <row r="72" spans="1:26" ht="12.75">
      <c r="B72" t="s">
        <v>12</v>
      </c>
      <c r="C72" s="1">
        <v>5105</v>
      </c>
      <c r="D72" s="1">
        <v>36192</v>
      </c>
      <c r="E72" s="1">
        <f t="shared" si="10"/>
        <v>5405.583333333333</v>
      </c>
      <c r="F72" s="1">
        <f t="shared" si="11"/>
        <v>45184.583333333336</v>
      </c>
      <c r="G72" s="2">
        <f t="shared" si="15"/>
        <v>-3.913552267105146</v>
      </c>
      <c r="H72" s="2">
        <f t="shared" si="16"/>
        <v>-1.9559446831286351</v>
      </c>
      <c r="I72" s="3">
        <f t="shared" si="25"/>
        <v>0.9723655180076507</v>
      </c>
      <c r="J72" s="3">
        <f t="shared" si="25"/>
        <v>0.8316351638840431</v>
      </c>
      <c r="K72" s="3">
        <f t="shared" si="26"/>
        <v>-145.08333333333303</v>
      </c>
      <c r="L72" s="3">
        <f t="shared" si="26"/>
        <v>-7327.083333333336</v>
      </c>
      <c r="M72" s="1">
        <f aca="true" t="shared" si="28" ref="M72:N135">AVERAGE(C70:C72)</f>
        <v>5446.333333333333</v>
      </c>
      <c r="N72" s="1">
        <f t="shared" si="28"/>
        <v>44782.666666666664</v>
      </c>
      <c r="O72" s="1">
        <f t="shared" si="27"/>
        <v>5215.333333333333</v>
      </c>
      <c r="P72" s="1">
        <f t="shared" si="27"/>
        <v>41100.333333333336</v>
      </c>
      <c r="Q72" s="1">
        <f t="shared" si="12"/>
        <v>5405.583333333333</v>
      </c>
      <c r="R72" s="1">
        <f t="shared" si="12"/>
        <v>45184.583333333336</v>
      </c>
      <c r="S72" s="1">
        <f t="shared" si="4"/>
        <v>5272.666666666667</v>
      </c>
      <c r="T72" s="1">
        <f t="shared" si="5"/>
        <v>43444.166666666664</v>
      </c>
      <c r="U72" s="1">
        <f t="shared" si="6"/>
        <v>5261.375</v>
      </c>
      <c r="V72" s="1">
        <f t="shared" si="7"/>
        <v>43481.625</v>
      </c>
      <c r="W72" s="2">
        <f t="shared" si="8"/>
        <v>0.9702786819034948</v>
      </c>
      <c r="X72" s="2">
        <f t="shared" si="9"/>
        <v>0.832351596795198</v>
      </c>
      <c r="Y72" s="19">
        <f t="shared" si="19"/>
        <v>0.8887664877928515</v>
      </c>
      <c r="Z72" s="19">
        <f t="shared" si="20"/>
        <v>0.7740662966820846</v>
      </c>
    </row>
    <row r="73" spans="1:26" ht="12.75">
      <c r="B73" t="s">
        <v>13</v>
      </c>
      <c r="C73" s="1">
        <v>3915</v>
      </c>
      <c r="D73" s="1">
        <v>30697</v>
      </c>
      <c r="E73" s="1">
        <f t="shared" si="10"/>
        <v>5369.75</v>
      </c>
      <c r="F73" s="1">
        <f t="shared" si="11"/>
        <v>44802</v>
      </c>
      <c r="G73" s="2">
        <f t="shared" si="15"/>
        <v>-4.955971503163852</v>
      </c>
      <c r="H73" s="2">
        <f t="shared" si="16"/>
        <v>-3.049057583692189</v>
      </c>
      <c r="I73" s="3">
        <f t="shared" si="25"/>
        <v>0.7457024491674735</v>
      </c>
      <c r="J73" s="3">
        <f t="shared" si="25"/>
        <v>0.7053687175549423</v>
      </c>
      <c r="K73" s="3">
        <f t="shared" si="26"/>
        <v>-1335.083333333333</v>
      </c>
      <c r="L73" s="3">
        <f t="shared" si="26"/>
        <v>-12822.083333333336</v>
      </c>
      <c r="M73" s="1">
        <f t="shared" si="28"/>
        <v>5215.333333333333</v>
      </c>
      <c r="N73" s="1">
        <f t="shared" si="28"/>
        <v>41100.333333333336</v>
      </c>
      <c r="O73" s="1">
        <f t="shared" si="27"/>
        <v>4764.333333333333</v>
      </c>
      <c r="P73" s="1">
        <f t="shared" si="27"/>
        <v>36715.333333333336</v>
      </c>
      <c r="Q73" s="1">
        <f t="shared" si="12"/>
        <v>5369.75</v>
      </c>
      <c r="R73" s="1">
        <f t="shared" si="12"/>
        <v>44802</v>
      </c>
      <c r="S73" s="1">
        <f t="shared" si="4"/>
        <v>5244.833333333333</v>
      </c>
      <c r="T73" s="1">
        <f t="shared" si="5"/>
        <v>43263.583333333336</v>
      </c>
      <c r="U73" s="1">
        <f t="shared" si="6"/>
        <v>5258.75</v>
      </c>
      <c r="V73" s="1">
        <f t="shared" si="7"/>
        <v>43353.875</v>
      </c>
      <c r="W73" s="2">
        <f t="shared" si="8"/>
        <v>0.7444734965533635</v>
      </c>
      <c r="X73" s="2">
        <f t="shared" si="9"/>
        <v>0.70805666160176</v>
      </c>
      <c r="Y73" s="19">
        <f t="shared" si="19"/>
        <v>0.759199752008448</v>
      </c>
      <c r="Z73" s="19">
        <f t="shared" si="20"/>
        <v>0.7428360975706775</v>
      </c>
    </row>
    <row r="74" spans="1:26" ht="12.75">
      <c r="B74" t="s">
        <v>14</v>
      </c>
      <c r="C74" s="1">
        <v>5273</v>
      </c>
      <c r="D74" s="1">
        <v>43257</v>
      </c>
      <c r="E74" s="1">
        <f t="shared" si="10"/>
        <v>5364.166666666667</v>
      </c>
      <c r="F74" s="1">
        <f t="shared" si="11"/>
        <v>44572</v>
      </c>
      <c r="G74" s="2">
        <f t="shared" si="15"/>
        <v>-4.685047531613691</v>
      </c>
      <c r="H74" s="2">
        <f t="shared" si="16"/>
        <v>-3.5770299942672352</v>
      </c>
      <c r="I74" s="3">
        <f t="shared" si="25"/>
        <v>1.0043650100792052</v>
      </c>
      <c r="J74" s="3">
        <f t="shared" si="25"/>
        <v>0.9939777377357443</v>
      </c>
      <c r="K74" s="3">
        <f t="shared" si="26"/>
        <v>22.91666666666697</v>
      </c>
      <c r="L74" s="3">
        <f t="shared" si="26"/>
        <v>-262.08333333333576</v>
      </c>
      <c r="M74" s="1">
        <f t="shared" si="28"/>
        <v>4764.333333333333</v>
      </c>
      <c r="N74" s="1">
        <f t="shared" si="28"/>
        <v>36715.333333333336</v>
      </c>
      <c r="O74" s="1">
        <f t="shared" si="27"/>
        <v>4760</v>
      </c>
      <c r="P74" s="1">
        <f t="shared" si="27"/>
        <v>38073.333333333336</v>
      </c>
      <c r="Q74" s="1">
        <f t="shared" si="12"/>
        <v>5364.166666666667</v>
      </c>
      <c r="R74" s="1">
        <f t="shared" si="12"/>
        <v>44572</v>
      </c>
      <c r="S74" s="1">
        <f t="shared" si="4"/>
        <v>5356.416666666667</v>
      </c>
      <c r="T74" s="1">
        <f t="shared" si="5"/>
        <v>43910.5</v>
      </c>
      <c r="U74" s="1">
        <f t="shared" si="6"/>
        <v>5300.625</v>
      </c>
      <c r="V74" s="1">
        <f t="shared" si="7"/>
        <v>43587.04166666667</v>
      </c>
      <c r="W74" s="2">
        <f t="shared" si="8"/>
        <v>0.9947883504303737</v>
      </c>
      <c r="X74" s="2">
        <f t="shared" si="9"/>
        <v>0.9924279865288708</v>
      </c>
      <c r="Y74" s="19">
        <f t="shared" si="19"/>
        <v>1.0012349244806467</v>
      </c>
      <c r="Z74" s="19">
        <f t="shared" si="20"/>
        <v>1.0081738315144475</v>
      </c>
    </row>
    <row r="75" spans="1:26" ht="12.75">
      <c r="B75" t="s">
        <v>15</v>
      </c>
      <c r="C75" s="1">
        <v>5092</v>
      </c>
      <c r="D75" s="1">
        <v>40266</v>
      </c>
      <c r="E75" s="1">
        <f t="shared" si="10"/>
        <v>5339.333333333333</v>
      </c>
      <c r="F75" s="1">
        <f t="shared" si="11"/>
        <v>44245</v>
      </c>
      <c r="G75" s="2">
        <f t="shared" si="15"/>
        <v>-4.317309559010212</v>
      </c>
      <c r="H75" s="2">
        <f t="shared" si="16"/>
        <v>-3.4591355070513714</v>
      </c>
      <c r="I75" s="3">
        <f t="shared" si="25"/>
        <v>0.9698893668354471</v>
      </c>
      <c r="J75" s="3">
        <f t="shared" si="25"/>
        <v>0.9252492680414147</v>
      </c>
      <c r="K75" s="3">
        <f t="shared" si="26"/>
        <v>-158.08333333333303</v>
      </c>
      <c r="L75" s="3">
        <f t="shared" si="26"/>
        <v>-3253.0833333333358</v>
      </c>
      <c r="M75" s="1">
        <f t="shared" si="28"/>
        <v>4760</v>
      </c>
      <c r="N75" s="1">
        <f t="shared" si="28"/>
        <v>38073.333333333336</v>
      </c>
      <c r="O75" s="1">
        <f t="shared" si="27"/>
        <v>5045</v>
      </c>
      <c r="P75" s="1">
        <f t="shared" si="27"/>
        <v>40785.333333333336</v>
      </c>
      <c r="Q75" s="1">
        <f t="shared" si="12"/>
        <v>5339.333333333333</v>
      </c>
      <c r="R75" s="1">
        <f t="shared" si="12"/>
        <v>44245</v>
      </c>
      <c r="S75" s="1">
        <f t="shared" si="4"/>
        <v>5366.166666666667</v>
      </c>
      <c r="T75" s="1">
        <f t="shared" si="5"/>
        <v>44013.75</v>
      </c>
      <c r="U75" s="1">
        <f t="shared" si="6"/>
        <v>5361.291666666667</v>
      </c>
      <c r="V75" s="1">
        <f t="shared" si="7"/>
        <v>43962.125</v>
      </c>
      <c r="W75" s="2">
        <f t="shared" si="8"/>
        <v>0.9497711216979738</v>
      </c>
      <c r="X75" s="2">
        <f t="shared" si="9"/>
        <v>0.9159247875301751</v>
      </c>
      <c r="Y75" s="19">
        <f t="shared" si="19"/>
        <v>1.012961807962289</v>
      </c>
      <c r="Z75" s="19">
        <f t="shared" si="20"/>
        <v>0.9924708990131386</v>
      </c>
    </row>
    <row r="76" spans="1:26" ht="12.75">
      <c r="B76" t="s">
        <v>16</v>
      </c>
      <c r="C76" s="1">
        <v>4770</v>
      </c>
      <c r="D76" s="1">
        <v>38833</v>
      </c>
      <c r="E76" s="1">
        <f t="shared" si="10"/>
        <v>5250.083333333333</v>
      </c>
      <c r="F76" s="1">
        <f t="shared" si="11"/>
        <v>43519.083333333336</v>
      </c>
      <c r="G76" s="2">
        <f t="shared" si="15"/>
        <v>-5.951812264883273</v>
      </c>
      <c r="H76" s="2">
        <f t="shared" si="16"/>
        <v>-5.1244831370041055</v>
      </c>
      <c r="I76" s="3">
        <f t="shared" si="25"/>
        <v>0.9085570070316344</v>
      </c>
      <c r="J76" s="3">
        <f t="shared" si="25"/>
        <v>0.8923211847676019</v>
      </c>
      <c r="K76" s="3">
        <f t="shared" si="26"/>
        <v>-480.08333333333303</v>
      </c>
      <c r="L76" s="3">
        <f t="shared" si="26"/>
        <v>-4686.083333333336</v>
      </c>
      <c r="M76" s="1">
        <f t="shared" si="28"/>
        <v>5045</v>
      </c>
      <c r="N76" s="1">
        <f t="shared" si="28"/>
        <v>40785.333333333336</v>
      </c>
      <c r="O76" s="1">
        <f t="shared" si="27"/>
        <v>5301</v>
      </c>
      <c r="P76" s="1">
        <f t="shared" si="27"/>
        <v>41947.666666666664</v>
      </c>
      <c r="Q76" s="1">
        <f t="shared" si="12"/>
        <v>5250.083333333333</v>
      </c>
      <c r="R76" s="1">
        <f t="shared" si="12"/>
        <v>43519.083333333336</v>
      </c>
      <c r="S76" s="1">
        <f aca="true" t="shared" si="29" ref="S76:S139">AVERAGE(C70:C81)</f>
        <v>5331.083333333333</v>
      </c>
      <c r="T76" s="1">
        <f aca="true" t="shared" si="30" ref="T76:T139">AVERAGE(D70:D81)</f>
        <v>43441.916666666664</v>
      </c>
      <c r="U76" s="1">
        <f t="shared" si="6"/>
        <v>5348.625</v>
      </c>
      <c r="V76" s="1">
        <f t="shared" si="7"/>
        <v>43727.83333333333</v>
      </c>
      <c r="W76" s="2">
        <f t="shared" si="8"/>
        <v>0.8918179906050621</v>
      </c>
      <c r="X76" s="2">
        <f t="shared" si="9"/>
        <v>0.8880613796704617</v>
      </c>
      <c r="Y76" s="19">
        <f t="shared" si="19"/>
        <v>1.0096274214547056</v>
      </c>
      <c r="Z76" s="19">
        <f t="shared" si="20"/>
        <v>0.9909448294160859</v>
      </c>
    </row>
    <row r="77" spans="1:26" ht="12.75">
      <c r="A77">
        <v>1985</v>
      </c>
      <c r="B77" t="s">
        <v>5</v>
      </c>
      <c r="C77" s="1">
        <v>6041</v>
      </c>
      <c r="D77" s="1">
        <v>46744</v>
      </c>
      <c r="E77" s="1">
        <f t="shared" si="10"/>
        <v>5272.666666666667</v>
      </c>
      <c r="F77" s="1">
        <f t="shared" si="11"/>
        <v>43444.166666666664</v>
      </c>
      <c r="G77" s="2">
        <f t="shared" si="15"/>
        <v>-5.355112786453645</v>
      </c>
      <c r="H77" s="2">
        <f t="shared" si="16"/>
        <v>-5.122507402493653</v>
      </c>
      <c r="I77" s="3">
        <f>C77/AVERAGE(C$77:C$88)</f>
        <v>1.0121329740446505</v>
      </c>
      <c r="J77" s="3">
        <f>D77/AVERAGE(D$77:D$88)</f>
        <v>0.9754404391958279</v>
      </c>
      <c r="K77" s="3">
        <f>C77-AVERAGE(C$77:C$88)</f>
        <v>72.41666666666697</v>
      </c>
      <c r="L77" s="3">
        <f>D77-AVERAGE(D$77:D$88)</f>
        <v>-1176.9166666666642</v>
      </c>
      <c r="M77" s="1">
        <f t="shared" si="28"/>
        <v>5301</v>
      </c>
      <c r="N77" s="1">
        <f t="shared" si="28"/>
        <v>41947.666666666664</v>
      </c>
      <c r="O77" s="1">
        <f t="shared" si="27"/>
        <v>5086</v>
      </c>
      <c r="P77" s="1">
        <f t="shared" si="27"/>
        <v>41042</v>
      </c>
      <c r="Q77" s="1">
        <f t="shared" si="12"/>
        <v>5272.666666666667</v>
      </c>
      <c r="R77" s="1">
        <f t="shared" si="12"/>
        <v>43444.166666666664</v>
      </c>
      <c r="S77" s="1">
        <f t="shared" si="29"/>
        <v>5340.916666666667</v>
      </c>
      <c r="T77" s="1">
        <f t="shared" si="30"/>
        <v>43523.25</v>
      </c>
      <c r="U77" s="1">
        <f aca="true" t="shared" si="31" ref="U77:U140">AVERAGE(S76:S77)</f>
        <v>5336</v>
      </c>
      <c r="V77" s="1">
        <f aca="true" t="shared" si="32" ref="V77:V140">AVERAGE(T76:T77)</f>
        <v>43482.58333333333</v>
      </c>
      <c r="W77" s="2">
        <f aca="true" t="shared" si="33" ref="W77:W140">C77/U77</f>
        <v>1.1321214392803598</v>
      </c>
      <c r="X77" s="2">
        <f aca="true" t="shared" si="34" ref="X77:X140">D77/V77</f>
        <v>1.0750051265736666</v>
      </c>
      <c r="Y77" s="19">
        <f t="shared" si="19"/>
        <v>1.0902795849673739</v>
      </c>
      <c r="Z77" s="19">
        <f t="shared" si="20"/>
        <v>1.065270469724309</v>
      </c>
    </row>
    <row r="78" spans="1:26" ht="12.75">
      <c r="B78" t="s">
        <v>6</v>
      </c>
      <c r="C78" s="1">
        <v>4447</v>
      </c>
      <c r="D78" s="1">
        <v>37549</v>
      </c>
      <c r="E78" s="1">
        <f t="shared" si="10"/>
        <v>5244.833333333333</v>
      </c>
      <c r="F78" s="1">
        <f t="shared" si="11"/>
        <v>43263.583333333336</v>
      </c>
      <c r="G78" s="2">
        <f t="shared" si="15"/>
        <v>-5.641594578791938</v>
      </c>
      <c r="H78" s="2">
        <f t="shared" si="16"/>
        <v>-5.065080404197033</v>
      </c>
      <c r="I78" s="3">
        <f aca="true" t="shared" si="35" ref="I78:J88">C78/AVERAGE(C$77:C$88)</f>
        <v>0.7450679251078565</v>
      </c>
      <c r="J78" s="3">
        <f t="shared" si="35"/>
        <v>0.7835618058224402</v>
      </c>
      <c r="K78" s="3">
        <f aca="true" t="shared" si="36" ref="K78:L88">C78-AVERAGE(C$77:C$88)</f>
        <v>-1521.583333333333</v>
      </c>
      <c r="L78" s="3">
        <f t="shared" si="36"/>
        <v>-10371.916666666664</v>
      </c>
      <c r="M78" s="1">
        <f t="shared" si="28"/>
        <v>5086</v>
      </c>
      <c r="N78" s="1">
        <f t="shared" si="28"/>
        <v>41042</v>
      </c>
      <c r="O78" s="1">
        <f t="shared" si="27"/>
        <v>5856</v>
      </c>
      <c r="P78" s="1">
        <f t="shared" si="27"/>
        <v>46159.333333333336</v>
      </c>
      <c r="Q78" s="1">
        <f t="shared" si="12"/>
        <v>5244.833333333333</v>
      </c>
      <c r="R78" s="1">
        <f t="shared" si="12"/>
        <v>43263.583333333336</v>
      </c>
      <c r="S78" s="1">
        <f t="shared" si="29"/>
        <v>5438.916666666667</v>
      </c>
      <c r="T78" s="1">
        <f t="shared" si="30"/>
        <v>44363</v>
      </c>
      <c r="U78" s="1">
        <f t="shared" si="31"/>
        <v>5389.916666666667</v>
      </c>
      <c r="V78" s="1">
        <f t="shared" si="32"/>
        <v>43943.125</v>
      </c>
      <c r="W78" s="2">
        <f t="shared" si="33"/>
        <v>0.8250591382056</v>
      </c>
      <c r="X78" s="2">
        <f t="shared" si="34"/>
        <v>0.8544908902132017</v>
      </c>
      <c r="Y78" s="19">
        <f t="shared" si="19"/>
        <v>0.8676604461720546</v>
      </c>
      <c r="Z78" s="19">
        <f t="shared" si="20"/>
        <v>0.8879120131811326</v>
      </c>
    </row>
    <row r="79" spans="1:26" ht="12.75">
      <c r="B79" t="s">
        <v>7</v>
      </c>
      <c r="C79" s="1">
        <v>7080</v>
      </c>
      <c r="D79" s="1">
        <v>54185</v>
      </c>
      <c r="E79" s="1">
        <f t="shared" si="10"/>
        <v>5356.416666666667</v>
      </c>
      <c r="F79" s="1">
        <f t="shared" si="11"/>
        <v>43910.5</v>
      </c>
      <c r="G79" s="2">
        <f t="shared" si="15"/>
        <v>-2.1778170085834176</v>
      </c>
      <c r="H79" s="2">
        <f t="shared" si="16"/>
        <v>-2.0880290915577575</v>
      </c>
      <c r="I79" s="3">
        <f t="shared" si="35"/>
        <v>1.1862111332951706</v>
      </c>
      <c r="J79" s="3">
        <f t="shared" si="35"/>
        <v>1.1307171016135962</v>
      </c>
      <c r="K79" s="3">
        <f t="shared" si="36"/>
        <v>1111.416666666667</v>
      </c>
      <c r="L79" s="3">
        <f t="shared" si="36"/>
        <v>6264.083333333336</v>
      </c>
      <c r="M79" s="1">
        <f t="shared" si="28"/>
        <v>5856</v>
      </c>
      <c r="N79" s="1">
        <f t="shared" si="28"/>
        <v>46159.333333333336</v>
      </c>
      <c r="O79" s="1">
        <f t="shared" si="27"/>
        <v>5818.333333333333</v>
      </c>
      <c r="P79" s="1">
        <f t="shared" si="27"/>
        <v>47792.333333333336</v>
      </c>
      <c r="Q79" s="1">
        <f t="shared" si="12"/>
        <v>5356.416666666667</v>
      </c>
      <c r="R79" s="1">
        <f t="shared" si="12"/>
        <v>43910.5</v>
      </c>
      <c r="S79" s="1">
        <f t="shared" si="29"/>
        <v>5392.75</v>
      </c>
      <c r="T79" s="1">
        <f t="shared" si="30"/>
        <v>44129.583333333336</v>
      </c>
      <c r="U79" s="1">
        <f t="shared" si="31"/>
        <v>5415.833333333334</v>
      </c>
      <c r="V79" s="1">
        <f t="shared" si="32"/>
        <v>44246.29166666667</v>
      </c>
      <c r="W79" s="2">
        <f t="shared" si="33"/>
        <v>1.3072780427758115</v>
      </c>
      <c r="X79" s="2">
        <f t="shared" si="34"/>
        <v>1.224622402442389</v>
      </c>
      <c r="Y79" s="19">
        <f t="shared" si="19"/>
        <v>1.1918201142257228</v>
      </c>
      <c r="Z79" s="19">
        <f t="shared" si="20"/>
        <v>1.1513810182238318</v>
      </c>
    </row>
    <row r="80" spans="1:26" ht="12.75">
      <c r="B80" t="s">
        <v>8</v>
      </c>
      <c r="C80" s="1">
        <v>5928</v>
      </c>
      <c r="D80" s="1">
        <v>51643</v>
      </c>
      <c r="E80" s="1">
        <f t="shared" si="10"/>
        <v>5366.166666666667</v>
      </c>
      <c r="F80" s="1">
        <f t="shared" si="11"/>
        <v>44013.75</v>
      </c>
      <c r="G80" s="2">
        <f t="shared" si="15"/>
        <v>-2.483569070478822</v>
      </c>
      <c r="H80" s="2">
        <f t="shared" si="16"/>
        <v>-2.8331478296064034</v>
      </c>
      <c r="I80" s="3">
        <f t="shared" si="35"/>
        <v>0.9932005082166344</v>
      </c>
      <c r="J80" s="3">
        <f t="shared" si="35"/>
        <v>1.077671371756592</v>
      </c>
      <c r="K80" s="3">
        <f t="shared" si="36"/>
        <v>-40.58333333333303</v>
      </c>
      <c r="L80" s="3">
        <f t="shared" si="36"/>
        <v>3722.0833333333358</v>
      </c>
      <c r="M80" s="1">
        <f t="shared" si="28"/>
        <v>5818.333333333333</v>
      </c>
      <c r="N80" s="1">
        <f t="shared" si="28"/>
        <v>47792.333333333336</v>
      </c>
      <c r="O80" s="1">
        <f t="shared" si="27"/>
        <v>6032</v>
      </c>
      <c r="P80" s="1">
        <f t="shared" si="27"/>
        <v>49869.666666666664</v>
      </c>
      <c r="Q80" s="1">
        <f t="shared" si="12"/>
        <v>5366.166666666667</v>
      </c>
      <c r="R80" s="1">
        <f t="shared" si="12"/>
        <v>44013.75</v>
      </c>
      <c r="S80" s="1">
        <f t="shared" si="29"/>
        <v>5425.5</v>
      </c>
      <c r="T80" s="1">
        <f t="shared" si="30"/>
        <v>44315.416666666664</v>
      </c>
      <c r="U80" s="1">
        <f t="shared" si="31"/>
        <v>5409.125</v>
      </c>
      <c r="V80" s="1">
        <f t="shared" si="32"/>
        <v>44222.5</v>
      </c>
      <c r="W80" s="2">
        <f t="shared" si="33"/>
        <v>1.0959258660134494</v>
      </c>
      <c r="X80" s="2">
        <f t="shared" si="34"/>
        <v>1.1677991972412234</v>
      </c>
      <c r="Y80" s="19">
        <f t="shared" si="19"/>
        <v>1.0491354153011179</v>
      </c>
      <c r="Z80" s="19">
        <f t="shared" si="20"/>
        <v>1.087737125392147</v>
      </c>
    </row>
    <row r="81" spans="1:26" ht="12.75">
      <c r="B81" t="s">
        <v>9</v>
      </c>
      <c r="C81" s="1">
        <v>5088</v>
      </c>
      <c r="D81" s="1">
        <v>43781</v>
      </c>
      <c r="E81" s="1">
        <f aca="true" t="shared" si="37" ref="E81:E144">AVERAGE(C70:C81)</f>
        <v>5331.083333333333</v>
      </c>
      <c r="F81" s="1">
        <f aca="true" t="shared" si="38" ref="F81:F144">AVERAGE(D70:D81)</f>
        <v>43441.916666666664</v>
      </c>
      <c r="G81" s="2">
        <f t="shared" si="15"/>
        <v>-1.9315377186393476</v>
      </c>
      <c r="H81" s="2">
        <f t="shared" si="16"/>
        <v>-3.56955234924159</v>
      </c>
      <c r="I81" s="3">
        <f t="shared" si="35"/>
        <v>0.8524635940968683</v>
      </c>
      <c r="J81" s="3">
        <f t="shared" si="35"/>
        <v>0.9136094016009015</v>
      </c>
      <c r="K81" s="3">
        <f t="shared" si="36"/>
        <v>-880.583333333333</v>
      </c>
      <c r="L81" s="3">
        <f t="shared" si="36"/>
        <v>-4139.916666666664</v>
      </c>
      <c r="M81" s="1">
        <f t="shared" si="28"/>
        <v>6032</v>
      </c>
      <c r="N81" s="1">
        <f t="shared" si="28"/>
        <v>49869.666666666664</v>
      </c>
      <c r="O81" s="1">
        <f t="shared" si="27"/>
        <v>5247.333333333333</v>
      </c>
      <c r="P81" s="1">
        <f t="shared" si="27"/>
        <v>46048</v>
      </c>
      <c r="Q81" s="1">
        <f aca="true" t="shared" si="39" ref="Q81:R144">AVERAGE(C70:C81)</f>
        <v>5331.083333333333</v>
      </c>
      <c r="R81" s="1">
        <f t="shared" si="39"/>
        <v>43441.916666666664</v>
      </c>
      <c r="S81" s="1">
        <f t="shared" si="29"/>
        <v>5566.416666666667</v>
      </c>
      <c r="T81" s="1">
        <f t="shared" si="30"/>
        <v>45504.083333333336</v>
      </c>
      <c r="U81" s="1">
        <f t="shared" si="31"/>
        <v>5495.958333333334</v>
      </c>
      <c r="V81" s="1">
        <f t="shared" si="32"/>
        <v>44909.75</v>
      </c>
      <c r="W81" s="2">
        <f t="shared" si="33"/>
        <v>0.9257712106623806</v>
      </c>
      <c r="X81" s="2">
        <f t="shared" si="34"/>
        <v>0.9748662595538831</v>
      </c>
      <c r="Y81" s="19">
        <f t="shared" si="19"/>
        <v>1.0237570785385803</v>
      </c>
      <c r="Z81" s="19">
        <f t="shared" si="20"/>
        <v>1.0893456697114683</v>
      </c>
    </row>
    <row r="82" spans="1:26" ht="12.75">
      <c r="B82" t="s">
        <v>10</v>
      </c>
      <c r="C82" s="1">
        <v>4726</v>
      </c>
      <c r="D82" s="1">
        <v>42720</v>
      </c>
      <c r="E82" s="1">
        <f t="shared" si="37"/>
        <v>5340.916666666667</v>
      </c>
      <c r="F82" s="1">
        <f t="shared" si="38"/>
        <v>43523.25</v>
      </c>
      <c r="G82" s="2">
        <f t="shared" si="15"/>
        <v>-0.46126607442379</v>
      </c>
      <c r="H82" s="2">
        <f t="shared" si="16"/>
        <v>-2.6323688150052362</v>
      </c>
      <c r="I82" s="3">
        <f t="shared" si="35"/>
        <v>0.7918126858690644</v>
      </c>
      <c r="J82" s="3">
        <f t="shared" si="35"/>
        <v>0.8914687566841898</v>
      </c>
      <c r="K82" s="3">
        <f t="shared" si="36"/>
        <v>-1242.583333333333</v>
      </c>
      <c r="L82" s="3">
        <f t="shared" si="36"/>
        <v>-5200.916666666664</v>
      </c>
      <c r="M82" s="1">
        <f t="shared" si="28"/>
        <v>5247.333333333333</v>
      </c>
      <c r="N82" s="1">
        <f t="shared" si="28"/>
        <v>46048</v>
      </c>
      <c r="O82" s="1">
        <f t="shared" si="27"/>
        <v>5872</v>
      </c>
      <c r="P82" s="1">
        <f t="shared" si="27"/>
        <v>50996.666666666664</v>
      </c>
      <c r="Q82" s="1">
        <f t="shared" si="39"/>
        <v>5340.916666666667</v>
      </c>
      <c r="R82" s="1">
        <f t="shared" si="39"/>
        <v>43523.25</v>
      </c>
      <c r="S82" s="1">
        <f t="shared" si="29"/>
        <v>5653.833333333333</v>
      </c>
      <c r="T82" s="1">
        <f t="shared" si="30"/>
        <v>46235.833333333336</v>
      </c>
      <c r="U82" s="1">
        <f t="shared" si="31"/>
        <v>5610.125</v>
      </c>
      <c r="V82" s="1">
        <f t="shared" si="32"/>
        <v>45869.958333333336</v>
      </c>
      <c r="W82" s="2">
        <f t="shared" si="33"/>
        <v>0.8424054722488358</v>
      </c>
      <c r="X82" s="2">
        <f t="shared" si="34"/>
        <v>0.9313285111261091</v>
      </c>
      <c r="Y82" s="19">
        <f t="shared" si="19"/>
        <v>0.8921599883886034</v>
      </c>
      <c r="Z82" s="19">
        <f t="shared" si="20"/>
        <v>0.9565090977811193</v>
      </c>
    </row>
    <row r="83" spans="1:26" ht="12.75">
      <c r="B83" t="s">
        <v>11</v>
      </c>
      <c r="C83" s="1">
        <v>7802</v>
      </c>
      <c r="D83" s="1">
        <v>66489</v>
      </c>
      <c r="E83" s="1">
        <f t="shared" si="37"/>
        <v>5438.916666666667</v>
      </c>
      <c r="F83" s="1">
        <f t="shared" si="38"/>
        <v>44363</v>
      </c>
      <c r="G83" s="2">
        <f t="shared" si="15"/>
        <v>0.4524956520400849</v>
      </c>
      <c r="H83" s="2">
        <f t="shared" si="16"/>
        <v>-1.9584154404316791</v>
      </c>
      <c r="I83" s="3">
        <f t="shared" si="35"/>
        <v>1.3071778618600172</v>
      </c>
      <c r="J83" s="3">
        <f t="shared" si="35"/>
        <v>1.3874734588758215</v>
      </c>
      <c r="K83" s="3">
        <f t="shared" si="36"/>
        <v>1833.416666666667</v>
      </c>
      <c r="L83" s="3">
        <f t="shared" si="36"/>
        <v>18568.083333333336</v>
      </c>
      <c r="M83" s="1">
        <f t="shared" si="28"/>
        <v>5872</v>
      </c>
      <c r="N83" s="1">
        <f t="shared" si="28"/>
        <v>50996.666666666664</v>
      </c>
      <c r="O83" s="1">
        <f t="shared" si="27"/>
        <v>5693</v>
      </c>
      <c r="P83" s="1">
        <f t="shared" si="27"/>
        <v>47533.333333333336</v>
      </c>
      <c r="Q83" s="1">
        <f t="shared" si="39"/>
        <v>5438.916666666667</v>
      </c>
      <c r="R83" s="1">
        <f t="shared" si="39"/>
        <v>44363</v>
      </c>
      <c r="S83" s="1">
        <f t="shared" si="29"/>
        <v>5968.583333333333</v>
      </c>
      <c r="T83" s="1">
        <f t="shared" si="30"/>
        <v>47920.916666666664</v>
      </c>
      <c r="U83" s="1">
        <f t="shared" si="31"/>
        <v>5811.208333333333</v>
      </c>
      <c r="V83" s="1">
        <f t="shared" si="32"/>
        <v>47078.375</v>
      </c>
      <c r="W83" s="2">
        <f t="shared" si="33"/>
        <v>1.3425779205414825</v>
      </c>
      <c r="X83" s="2">
        <f t="shared" si="34"/>
        <v>1.4123044816224009</v>
      </c>
      <c r="Y83" s="19">
        <f t="shared" si="19"/>
        <v>1.2254606700167983</v>
      </c>
      <c r="Z83" s="19">
        <f t="shared" si="20"/>
        <v>1.261483418855853</v>
      </c>
    </row>
    <row r="84" spans="1:26" ht="12.75">
      <c r="B84" t="s">
        <v>12</v>
      </c>
      <c r="C84" s="1">
        <v>4551</v>
      </c>
      <c r="D84" s="1">
        <v>33391</v>
      </c>
      <c r="E84" s="1">
        <f t="shared" si="37"/>
        <v>5392.75</v>
      </c>
      <c r="F84" s="1">
        <f t="shared" si="38"/>
        <v>44129.583333333336</v>
      </c>
      <c r="G84" s="2">
        <f t="shared" si="15"/>
        <v>-0.2374088519586195</v>
      </c>
      <c r="H84" s="2">
        <f t="shared" si="16"/>
        <v>-2.334867165238876</v>
      </c>
      <c r="I84" s="3">
        <f t="shared" si="35"/>
        <v>0.7624924954274466</v>
      </c>
      <c r="J84" s="3">
        <f t="shared" si="35"/>
        <v>0.696793849588993</v>
      </c>
      <c r="K84" s="3">
        <f t="shared" si="36"/>
        <v>-1417.583333333333</v>
      </c>
      <c r="L84" s="3">
        <f t="shared" si="36"/>
        <v>-14529.916666666664</v>
      </c>
      <c r="M84" s="1">
        <f t="shared" si="28"/>
        <v>5693</v>
      </c>
      <c r="N84" s="1">
        <f t="shared" si="28"/>
        <v>47533.333333333336</v>
      </c>
      <c r="O84" s="1">
        <f t="shared" si="27"/>
        <v>5553.666666666667</v>
      </c>
      <c r="P84" s="1">
        <f t="shared" si="27"/>
        <v>44269</v>
      </c>
      <c r="Q84" s="1">
        <f t="shared" si="39"/>
        <v>5392.75</v>
      </c>
      <c r="R84" s="1">
        <f t="shared" si="39"/>
        <v>44129.583333333336</v>
      </c>
      <c r="S84" s="1">
        <f t="shared" si="29"/>
        <v>5765.333333333333</v>
      </c>
      <c r="T84" s="1">
        <f t="shared" si="30"/>
        <v>46469.75</v>
      </c>
      <c r="U84" s="1">
        <f t="shared" si="31"/>
        <v>5866.958333333333</v>
      </c>
      <c r="V84" s="1">
        <f t="shared" si="32"/>
        <v>47195.33333333333</v>
      </c>
      <c r="W84" s="2">
        <f t="shared" si="33"/>
        <v>0.7757000717293885</v>
      </c>
      <c r="X84" s="2">
        <f t="shared" si="34"/>
        <v>0.7075063918749029</v>
      </c>
      <c r="Y84" s="19">
        <f t="shared" si="19"/>
        <v>0.8934693075966953</v>
      </c>
      <c r="Z84" s="19">
        <f t="shared" si="20"/>
        <v>0.7821581706589814</v>
      </c>
    </row>
    <row r="85" spans="1:26" ht="12.75">
      <c r="B85" t="s">
        <v>13</v>
      </c>
      <c r="C85" s="1">
        <v>4308</v>
      </c>
      <c r="D85" s="1">
        <v>32927</v>
      </c>
      <c r="E85" s="1">
        <f t="shared" si="37"/>
        <v>5425.5</v>
      </c>
      <c r="F85" s="1">
        <f t="shared" si="38"/>
        <v>44315.416666666664</v>
      </c>
      <c r="G85" s="2">
        <f t="shared" si="15"/>
        <v>1.038223380976774</v>
      </c>
      <c r="H85" s="2">
        <f t="shared" si="16"/>
        <v>-1.08607502641253</v>
      </c>
      <c r="I85" s="3">
        <f t="shared" si="35"/>
        <v>0.7217793166999428</v>
      </c>
      <c r="J85" s="3">
        <f t="shared" si="35"/>
        <v>0.6871112301343707</v>
      </c>
      <c r="K85" s="3">
        <f t="shared" si="36"/>
        <v>-1660.583333333333</v>
      </c>
      <c r="L85" s="3">
        <f t="shared" si="36"/>
        <v>-14993.916666666664</v>
      </c>
      <c r="M85" s="1">
        <f t="shared" si="28"/>
        <v>5553.666666666667</v>
      </c>
      <c r="N85" s="1">
        <f t="shared" si="28"/>
        <v>44269</v>
      </c>
      <c r="O85" s="1">
        <f t="shared" si="27"/>
        <v>5274.333333333333</v>
      </c>
      <c r="P85" s="1">
        <f t="shared" si="27"/>
        <v>41279.666666666664</v>
      </c>
      <c r="Q85" s="1">
        <f t="shared" si="39"/>
        <v>5425.5</v>
      </c>
      <c r="R85" s="1">
        <f t="shared" si="39"/>
        <v>44315.416666666664</v>
      </c>
      <c r="S85" s="1">
        <f t="shared" si="29"/>
        <v>5815.166666666667</v>
      </c>
      <c r="T85" s="1">
        <f t="shared" si="30"/>
        <v>46764.666666666664</v>
      </c>
      <c r="U85" s="1">
        <f t="shared" si="31"/>
        <v>5790.25</v>
      </c>
      <c r="V85" s="1">
        <f t="shared" si="32"/>
        <v>46617.20833333333</v>
      </c>
      <c r="W85" s="2">
        <f t="shared" si="33"/>
        <v>0.7440093260221925</v>
      </c>
      <c r="X85" s="2">
        <f t="shared" si="34"/>
        <v>0.7063271520799277</v>
      </c>
      <c r="Y85" s="19">
        <f t="shared" si="19"/>
        <v>0.7564321440512586</v>
      </c>
      <c r="Z85" s="19">
        <f t="shared" si="20"/>
        <v>0.7289582680502922</v>
      </c>
    </row>
    <row r="86" spans="1:26" ht="12.75">
      <c r="B86" t="s">
        <v>14</v>
      </c>
      <c r="C86" s="1">
        <v>6964</v>
      </c>
      <c r="D86" s="1">
        <v>57521</v>
      </c>
      <c r="E86" s="1">
        <f t="shared" si="37"/>
        <v>5566.416666666667</v>
      </c>
      <c r="F86" s="1">
        <f t="shared" si="38"/>
        <v>45504.083333333336</v>
      </c>
      <c r="G86" s="2">
        <f t="shared" si="15"/>
        <v>3.7703899331987003</v>
      </c>
      <c r="H86" s="2">
        <f t="shared" si="16"/>
        <v>2.0911857967632983</v>
      </c>
      <c r="I86" s="3">
        <f t="shared" si="35"/>
        <v>1.1667760356310124</v>
      </c>
      <c r="J86" s="3">
        <f t="shared" si="35"/>
        <v>1.2003317966580356</v>
      </c>
      <c r="K86" s="3">
        <f t="shared" si="36"/>
        <v>995.416666666667</v>
      </c>
      <c r="L86" s="3">
        <f t="shared" si="36"/>
        <v>9600.083333333336</v>
      </c>
      <c r="M86" s="1">
        <f t="shared" si="28"/>
        <v>5274.333333333333</v>
      </c>
      <c r="N86" s="1">
        <f t="shared" si="28"/>
        <v>41279.666666666664</v>
      </c>
      <c r="O86" s="1">
        <f t="shared" si="27"/>
        <v>5804.333333333333</v>
      </c>
      <c r="P86" s="1">
        <f t="shared" si="27"/>
        <v>46498.333333333336</v>
      </c>
      <c r="Q86" s="1">
        <f t="shared" si="39"/>
        <v>5566.416666666667</v>
      </c>
      <c r="R86" s="1">
        <f t="shared" si="39"/>
        <v>45504.083333333336</v>
      </c>
      <c r="S86" s="1">
        <f t="shared" si="29"/>
        <v>5815.5</v>
      </c>
      <c r="T86" s="1">
        <f t="shared" si="30"/>
        <v>46893.583333333336</v>
      </c>
      <c r="U86" s="1">
        <f t="shared" si="31"/>
        <v>5815.333333333334</v>
      </c>
      <c r="V86" s="1">
        <f t="shared" si="32"/>
        <v>46829.125</v>
      </c>
      <c r="W86" s="2">
        <f t="shared" si="33"/>
        <v>1.197523787687722</v>
      </c>
      <c r="X86" s="2">
        <f t="shared" si="34"/>
        <v>1.2283167793547285</v>
      </c>
      <c r="Y86" s="19">
        <f t="shared" si="19"/>
        <v>1.0534073914816438</v>
      </c>
      <c r="Z86" s="19">
        <f t="shared" si="20"/>
        <v>1.07953629013244</v>
      </c>
    </row>
    <row r="87" spans="1:26" ht="12.75">
      <c r="B87" t="s">
        <v>15</v>
      </c>
      <c r="C87" s="1">
        <v>6141</v>
      </c>
      <c r="D87" s="1">
        <v>49047</v>
      </c>
      <c r="E87" s="1">
        <f t="shared" si="37"/>
        <v>5653.833333333333</v>
      </c>
      <c r="F87" s="1">
        <f t="shared" si="38"/>
        <v>46235.833333333336</v>
      </c>
      <c r="G87" s="2">
        <f t="shared" si="15"/>
        <v>5.890248470470709</v>
      </c>
      <c r="H87" s="2">
        <f t="shared" si="16"/>
        <v>4.499566806042125</v>
      </c>
      <c r="I87" s="3">
        <f t="shared" si="35"/>
        <v>1.0288873685827178</v>
      </c>
      <c r="J87" s="3">
        <f t="shared" si="35"/>
        <v>1.0234987853251278</v>
      </c>
      <c r="K87" s="3">
        <f t="shared" si="36"/>
        <v>172.41666666666697</v>
      </c>
      <c r="L87" s="3">
        <f t="shared" si="36"/>
        <v>1126.0833333333358</v>
      </c>
      <c r="M87" s="1">
        <f t="shared" si="28"/>
        <v>5804.333333333333</v>
      </c>
      <c r="N87" s="1">
        <f t="shared" si="28"/>
        <v>46498.333333333336</v>
      </c>
      <c r="O87" s="1">
        <f t="shared" si="27"/>
        <v>7217.333333333333</v>
      </c>
      <c r="P87" s="1">
        <f t="shared" si="27"/>
        <v>55207.333333333336</v>
      </c>
      <c r="Q87" s="1">
        <f t="shared" si="39"/>
        <v>5653.833333333333</v>
      </c>
      <c r="R87" s="1">
        <f t="shared" si="39"/>
        <v>46235.833333333336</v>
      </c>
      <c r="S87" s="1">
        <f t="shared" si="29"/>
        <v>5861.083333333333</v>
      </c>
      <c r="T87" s="1">
        <f t="shared" si="30"/>
        <v>46955.666666666664</v>
      </c>
      <c r="U87" s="1">
        <f t="shared" si="31"/>
        <v>5838.291666666666</v>
      </c>
      <c r="V87" s="1">
        <f t="shared" si="32"/>
        <v>46924.625</v>
      </c>
      <c r="W87" s="2">
        <f t="shared" si="33"/>
        <v>1.0518487856750334</v>
      </c>
      <c r="X87" s="2">
        <f t="shared" si="34"/>
        <v>1.04522945042182</v>
      </c>
      <c r="Y87" s="19">
        <f t="shared" si="19"/>
        <v>0.9945130376977596</v>
      </c>
      <c r="Z87" s="19">
        <f t="shared" si="20"/>
        <v>0.9805285159520495</v>
      </c>
    </row>
    <row r="88" spans="1:26" ht="12.75">
      <c r="B88" t="s">
        <v>16</v>
      </c>
      <c r="C88" s="1">
        <v>8547</v>
      </c>
      <c r="D88" s="1">
        <v>59054</v>
      </c>
      <c r="E88" s="1">
        <f t="shared" si="37"/>
        <v>5968.583333333333</v>
      </c>
      <c r="F88" s="1">
        <f t="shared" si="38"/>
        <v>47920.916666666664</v>
      </c>
      <c r="G88" s="2">
        <f t="shared" si="15"/>
        <v>13.685497055602283</v>
      </c>
      <c r="H88" s="2">
        <f t="shared" si="16"/>
        <v>10.114719787679334</v>
      </c>
      <c r="I88" s="3">
        <f t="shared" si="35"/>
        <v>1.4319981011686191</v>
      </c>
      <c r="J88" s="3">
        <f t="shared" si="35"/>
        <v>1.2323220027441044</v>
      </c>
      <c r="K88" s="3">
        <f t="shared" si="36"/>
        <v>2578.416666666667</v>
      </c>
      <c r="L88" s="3">
        <f t="shared" si="36"/>
        <v>11133.083333333336</v>
      </c>
      <c r="M88" s="1">
        <f t="shared" si="28"/>
        <v>7217.333333333333</v>
      </c>
      <c r="N88" s="1">
        <f t="shared" si="28"/>
        <v>55207.333333333336</v>
      </c>
      <c r="O88" s="1">
        <f t="shared" si="27"/>
        <v>6096.666666666667</v>
      </c>
      <c r="P88" s="1">
        <f t="shared" si="27"/>
        <v>45810.333333333336</v>
      </c>
      <c r="Q88" s="1">
        <f t="shared" si="39"/>
        <v>5968.583333333333</v>
      </c>
      <c r="R88" s="1">
        <f t="shared" si="39"/>
        <v>47920.916666666664</v>
      </c>
      <c r="S88" s="1">
        <f t="shared" si="29"/>
        <v>6011.5</v>
      </c>
      <c r="T88" s="1">
        <f t="shared" si="30"/>
        <v>48257.916666666664</v>
      </c>
      <c r="U88" s="1">
        <f t="shared" si="31"/>
        <v>5936.291666666666</v>
      </c>
      <c r="V88" s="1">
        <f t="shared" si="32"/>
        <v>47606.791666666664</v>
      </c>
      <c r="W88" s="2">
        <f t="shared" si="33"/>
        <v>1.43978774627819</v>
      </c>
      <c r="X88" s="2">
        <f t="shared" si="34"/>
        <v>1.2404532616582193</v>
      </c>
      <c r="Y88" s="19">
        <f t="shared" si="19"/>
        <v>1.1331786619725543</v>
      </c>
      <c r="Z88" s="19">
        <f t="shared" si="20"/>
        <v>1.0603297087669956</v>
      </c>
    </row>
    <row r="89" spans="1:26" ht="12.75">
      <c r="A89">
        <v>1986</v>
      </c>
      <c r="B89" t="s">
        <v>5</v>
      </c>
      <c r="C89" s="1">
        <v>3602</v>
      </c>
      <c r="D89" s="1">
        <v>29330</v>
      </c>
      <c r="E89" s="1">
        <f t="shared" si="37"/>
        <v>5765.333333333333</v>
      </c>
      <c r="F89" s="1">
        <f t="shared" si="38"/>
        <v>46469.75</v>
      </c>
      <c r="G89" s="2">
        <f t="shared" si="15"/>
        <v>9.343785560753545</v>
      </c>
      <c r="H89" s="2">
        <f t="shared" si="16"/>
        <v>6.9643028408110155</v>
      </c>
      <c r="I89" s="3">
        <f>C89/AVERAGE(C$89:C$100)</f>
        <v>0.4998785691982098</v>
      </c>
      <c r="J89" s="3">
        <f>D89/AVERAGE(D$89:D$100)</f>
        <v>0.5107894771214323</v>
      </c>
      <c r="K89" s="3">
        <f>C89-AVERAGE(C$89:C$100)</f>
        <v>-3603.75</v>
      </c>
      <c r="L89" s="3">
        <f>D89-AVERAGE(D$89:D$100)</f>
        <v>-28090.916666666664</v>
      </c>
      <c r="M89" s="1">
        <f t="shared" si="28"/>
        <v>6096.666666666667</v>
      </c>
      <c r="N89" s="1">
        <f t="shared" si="28"/>
        <v>45810.333333333336</v>
      </c>
      <c r="O89" s="1">
        <f t="shared" si="27"/>
        <v>5731.333333333333</v>
      </c>
      <c r="P89" s="1">
        <f t="shared" si="27"/>
        <v>43157.333333333336</v>
      </c>
      <c r="Q89" s="1">
        <f t="shared" si="39"/>
        <v>5765.333333333333</v>
      </c>
      <c r="R89" s="1">
        <f t="shared" si="39"/>
        <v>46469.75</v>
      </c>
      <c r="S89" s="1">
        <f t="shared" si="29"/>
        <v>6278.166666666667</v>
      </c>
      <c r="T89" s="1">
        <f t="shared" si="30"/>
        <v>50326</v>
      </c>
      <c r="U89" s="1">
        <f t="shared" si="31"/>
        <v>6144.833333333334</v>
      </c>
      <c r="V89" s="1">
        <f t="shared" si="32"/>
        <v>49291.95833333333</v>
      </c>
      <c r="W89" s="2">
        <f t="shared" si="33"/>
        <v>0.5861835146057663</v>
      </c>
      <c r="X89" s="2">
        <f t="shared" si="34"/>
        <v>0.595026064934527</v>
      </c>
      <c r="Y89" s="19">
        <f t="shared" si="19"/>
        <v>0.9288834536267877</v>
      </c>
      <c r="Z89" s="19">
        <f t="shared" si="20"/>
        <v>0.9105715428467228</v>
      </c>
    </row>
    <row r="90" spans="1:26" ht="12.75">
      <c r="B90" t="s">
        <v>6</v>
      </c>
      <c r="C90" s="1">
        <v>5045</v>
      </c>
      <c r="D90" s="1">
        <v>41088</v>
      </c>
      <c r="E90" s="1">
        <f t="shared" si="37"/>
        <v>5815.166666666667</v>
      </c>
      <c r="F90" s="1">
        <f t="shared" si="38"/>
        <v>46764.666666666664</v>
      </c>
      <c r="G90" s="2">
        <f t="shared" si="15"/>
        <v>10.874193650894554</v>
      </c>
      <c r="H90" s="2">
        <f t="shared" si="16"/>
        <v>8.092448807022052</v>
      </c>
      <c r="I90" s="3">
        <f aca="true" t="shared" si="40" ref="I90:J100">C90/AVERAGE(C$89:C$100)</f>
        <v>0.7001353086077091</v>
      </c>
      <c r="J90" s="3">
        <f t="shared" si="40"/>
        <v>0.7155580646425301</v>
      </c>
      <c r="K90" s="3">
        <f aca="true" t="shared" si="41" ref="K90:L100">C90-AVERAGE(C$89:C$100)</f>
        <v>-2160.75</v>
      </c>
      <c r="L90" s="3">
        <f t="shared" si="41"/>
        <v>-16332.916666666664</v>
      </c>
      <c r="M90" s="1">
        <f t="shared" si="28"/>
        <v>5731.333333333333</v>
      </c>
      <c r="N90" s="1">
        <f t="shared" si="28"/>
        <v>43157.333333333336</v>
      </c>
      <c r="O90" s="1">
        <f t="shared" si="27"/>
        <v>5243.666666666667</v>
      </c>
      <c r="P90" s="1">
        <f t="shared" si="27"/>
        <v>42050</v>
      </c>
      <c r="Q90" s="1">
        <f t="shared" si="39"/>
        <v>5815.166666666667</v>
      </c>
      <c r="R90" s="1">
        <f t="shared" si="39"/>
        <v>46764.666666666664</v>
      </c>
      <c r="S90" s="1">
        <f t="shared" si="29"/>
        <v>6459.166666666667</v>
      </c>
      <c r="T90" s="1">
        <f t="shared" si="30"/>
        <v>51678.25</v>
      </c>
      <c r="U90" s="1">
        <f t="shared" si="31"/>
        <v>6368.666666666667</v>
      </c>
      <c r="V90" s="1">
        <f t="shared" si="32"/>
        <v>51002.125</v>
      </c>
      <c r="W90" s="2">
        <f t="shared" si="33"/>
        <v>0.7921595310373705</v>
      </c>
      <c r="X90" s="2">
        <f t="shared" si="34"/>
        <v>0.805613491594713</v>
      </c>
      <c r="Y90" s="19">
        <f t="shared" si="19"/>
        <v>0.8347415997916423</v>
      </c>
      <c r="Z90" s="19">
        <f t="shared" si="20"/>
        <v>0.8477272508104935</v>
      </c>
    </row>
    <row r="91" spans="1:26" ht="12.75">
      <c r="B91" t="s">
        <v>7</v>
      </c>
      <c r="C91" s="1">
        <v>7084</v>
      </c>
      <c r="D91" s="1">
        <v>55732</v>
      </c>
      <c r="E91" s="1">
        <f t="shared" si="37"/>
        <v>5815.5</v>
      </c>
      <c r="F91" s="1">
        <f t="shared" si="38"/>
        <v>46893.583333333336</v>
      </c>
      <c r="G91" s="2">
        <f t="shared" si="15"/>
        <v>8.570717363909324</v>
      </c>
      <c r="H91" s="2">
        <f t="shared" si="16"/>
        <v>6.793553554009492</v>
      </c>
      <c r="I91" s="3">
        <f t="shared" si="40"/>
        <v>0.9831037712937585</v>
      </c>
      <c r="J91" s="3">
        <f t="shared" si="40"/>
        <v>0.9705870828138992</v>
      </c>
      <c r="K91" s="3">
        <f t="shared" si="41"/>
        <v>-121.75</v>
      </c>
      <c r="L91" s="3">
        <f t="shared" si="41"/>
        <v>-1688.9166666666642</v>
      </c>
      <c r="M91" s="1">
        <f t="shared" si="28"/>
        <v>5243.666666666667</v>
      </c>
      <c r="N91" s="1">
        <f t="shared" si="28"/>
        <v>42050</v>
      </c>
      <c r="O91" s="1">
        <f t="shared" si="27"/>
        <v>6201.333333333333</v>
      </c>
      <c r="P91" s="1">
        <f t="shared" si="27"/>
        <v>49736</v>
      </c>
      <c r="Q91" s="1">
        <f t="shared" si="39"/>
        <v>5815.5</v>
      </c>
      <c r="R91" s="1">
        <f t="shared" si="39"/>
        <v>46893.583333333336</v>
      </c>
      <c r="S91" s="1">
        <f t="shared" si="29"/>
        <v>6584</v>
      </c>
      <c r="T91" s="1">
        <f t="shared" si="30"/>
        <v>52595.166666666664</v>
      </c>
      <c r="U91" s="1">
        <f t="shared" si="31"/>
        <v>6521.583333333334</v>
      </c>
      <c r="V91" s="1">
        <f t="shared" si="32"/>
        <v>52136.70833333333</v>
      </c>
      <c r="W91" s="2">
        <f t="shared" si="33"/>
        <v>1.0862392823828568</v>
      </c>
      <c r="X91" s="2">
        <f t="shared" si="34"/>
        <v>1.0689589308876264</v>
      </c>
      <c r="Y91" s="19">
        <f t="shared" si="19"/>
        <v>1.1515667732044605</v>
      </c>
      <c r="Z91" s="19">
        <f t="shared" si="20"/>
        <v>1.1067444801785222</v>
      </c>
    </row>
    <row r="92" spans="1:26" ht="12.75">
      <c r="B92" t="s">
        <v>8</v>
      </c>
      <c r="C92" s="1">
        <v>6475</v>
      </c>
      <c r="D92" s="1">
        <v>52388</v>
      </c>
      <c r="E92" s="1">
        <f t="shared" si="37"/>
        <v>5861.083333333333</v>
      </c>
      <c r="F92" s="1">
        <f t="shared" si="38"/>
        <v>46955.666666666664</v>
      </c>
      <c r="G92" s="2">
        <f t="shared" si="15"/>
        <v>9.222908966673899</v>
      </c>
      <c r="H92" s="2">
        <f t="shared" si="16"/>
        <v>6.684085465716194</v>
      </c>
      <c r="I92" s="3">
        <f t="shared" si="40"/>
        <v>0.8985879332477535</v>
      </c>
      <c r="J92" s="3">
        <f t="shared" si="40"/>
        <v>0.9123504646245344</v>
      </c>
      <c r="K92" s="3">
        <f t="shared" si="41"/>
        <v>-730.75</v>
      </c>
      <c r="L92" s="3">
        <f t="shared" si="41"/>
        <v>-5032.916666666664</v>
      </c>
      <c r="M92" s="1">
        <f t="shared" si="28"/>
        <v>6201.333333333333</v>
      </c>
      <c r="N92" s="1">
        <f t="shared" si="28"/>
        <v>49736</v>
      </c>
      <c r="O92" s="1">
        <f t="shared" si="27"/>
        <v>6817.333333333333</v>
      </c>
      <c r="P92" s="1">
        <f t="shared" si="27"/>
        <v>55842.666666666664</v>
      </c>
      <c r="Q92" s="1">
        <f t="shared" si="39"/>
        <v>5861.083333333333</v>
      </c>
      <c r="R92" s="1">
        <f t="shared" si="39"/>
        <v>46955.666666666664</v>
      </c>
      <c r="S92" s="1">
        <f t="shared" si="29"/>
        <v>6720.416666666667</v>
      </c>
      <c r="T92" s="1">
        <f t="shared" si="30"/>
        <v>53662.416666666664</v>
      </c>
      <c r="U92" s="1">
        <f t="shared" si="31"/>
        <v>6652.208333333334</v>
      </c>
      <c r="V92" s="1">
        <f t="shared" si="32"/>
        <v>53128.791666666664</v>
      </c>
      <c r="W92" s="2">
        <f t="shared" si="33"/>
        <v>0.9733609766180403</v>
      </c>
      <c r="X92" s="2">
        <f t="shared" si="34"/>
        <v>0.9860566814446969</v>
      </c>
      <c r="Y92" s="19">
        <f t="shared" si="19"/>
        <v>1.0492871215626796</v>
      </c>
      <c r="Z92" s="19">
        <f t="shared" si="20"/>
        <v>1.0913705895614456</v>
      </c>
    </row>
    <row r="93" spans="1:26" ht="12.75">
      <c r="B93" t="s">
        <v>9</v>
      </c>
      <c r="C93" s="1">
        <v>6893</v>
      </c>
      <c r="D93" s="1">
        <v>59408</v>
      </c>
      <c r="E93" s="1">
        <f t="shared" si="37"/>
        <v>6011.5</v>
      </c>
      <c r="F93" s="1">
        <f t="shared" si="38"/>
        <v>48257.916666666664</v>
      </c>
      <c r="G93" s="2">
        <f aca="true" t="shared" si="42" ref="G93:G156">E93*100/E81-100</f>
        <v>12.763196973723296</v>
      </c>
      <c r="H93" s="2">
        <f aca="true" t="shared" si="43" ref="H93:H156">F93*100/F81-100</f>
        <v>11.086067028196652</v>
      </c>
      <c r="I93" s="3">
        <f t="shared" si="40"/>
        <v>0.9565971619886896</v>
      </c>
      <c r="J93" s="3">
        <f t="shared" si="40"/>
        <v>1.034605566206275</v>
      </c>
      <c r="K93" s="3">
        <f t="shared" si="41"/>
        <v>-312.75</v>
      </c>
      <c r="L93" s="3">
        <f t="shared" si="41"/>
        <v>1987.0833333333358</v>
      </c>
      <c r="M93" s="1">
        <f t="shared" si="28"/>
        <v>6817.333333333333</v>
      </c>
      <c r="N93" s="1">
        <f t="shared" si="28"/>
        <v>55842.666666666664</v>
      </c>
      <c r="O93" s="1">
        <f t="shared" si="27"/>
        <v>7098</v>
      </c>
      <c r="P93" s="1">
        <f t="shared" si="27"/>
        <v>59777.666666666664</v>
      </c>
      <c r="Q93" s="1">
        <f t="shared" si="39"/>
        <v>6011.5</v>
      </c>
      <c r="R93" s="1">
        <f t="shared" si="39"/>
        <v>48257.916666666664</v>
      </c>
      <c r="S93" s="1">
        <f t="shared" si="29"/>
        <v>6889.333333333333</v>
      </c>
      <c r="T93" s="1">
        <f t="shared" si="30"/>
        <v>54809.916666666664</v>
      </c>
      <c r="U93" s="1">
        <f t="shared" si="31"/>
        <v>6804.875</v>
      </c>
      <c r="V93" s="1">
        <f t="shared" si="32"/>
        <v>54236.166666666664</v>
      </c>
      <c r="W93" s="2">
        <f t="shared" si="33"/>
        <v>1.0129502746192987</v>
      </c>
      <c r="X93" s="2">
        <f t="shared" si="34"/>
        <v>1.095357648801384</v>
      </c>
      <c r="Y93" s="19">
        <f t="shared" si="19"/>
        <v>0.9883958127396731</v>
      </c>
      <c r="Z93" s="19">
        <f t="shared" si="20"/>
        <v>1.0678355061701152</v>
      </c>
    </row>
    <row r="94" spans="1:26" ht="12.75">
      <c r="B94" t="s">
        <v>10</v>
      </c>
      <c r="C94" s="1">
        <v>7926</v>
      </c>
      <c r="D94" s="1">
        <v>67537</v>
      </c>
      <c r="E94" s="1">
        <f t="shared" si="37"/>
        <v>6278.166666666667</v>
      </c>
      <c r="F94" s="1">
        <f t="shared" si="38"/>
        <v>50326</v>
      </c>
      <c r="G94" s="2">
        <f t="shared" si="42"/>
        <v>17.54848574682873</v>
      </c>
      <c r="H94" s="2">
        <f t="shared" si="43"/>
        <v>15.630151700527875</v>
      </c>
      <c r="I94" s="3">
        <f t="shared" si="40"/>
        <v>1.0999548971307636</v>
      </c>
      <c r="J94" s="3">
        <f t="shared" si="40"/>
        <v>1.1761741873968692</v>
      </c>
      <c r="K94" s="3">
        <f t="shared" si="41"/>
        <v>720.25</v>
      </c>
      <c r="L94" s="3">
        <f t="shared" si="41"/>
        <v>10116.083333333336</v>
      </c>
      <c r="M94" s="1">
        <f t="shared" si="28"/>
        <v>7098</v>
      </c>
      <c r="N94" s="1">
        <f t="shared" si="28"/>
        <v>59777.666666666664</v>
      </c>
      <c r="O94" s="1">
        <f t="shared" si="27"/>
        <v>8264.333333333334</v>
      </c>
      <c r="P94" s="1">
        <f t="shared" si="27"/>
        <v>69887</v>
      </c>
      <c r="Q94" s="1">
        <f t="shared" si="39"/>
        <v>6278.166666666667</v>
      </c>
      <c r="R94" s="1">
        <f t="shared" si="39"/>
        <v>50326</v>
      </c>
      <c r="S94" s="1">
        <f t="shared" si="29"/>
        <v>7105.083333333333</v>
      </c>
      <c r="T94" s="1">
        <f t="shared" si="30"/>
        <v>56426.75</v>
      </c>
      <c r="U94" s="1">
        <f t="shared" si="31"/>
        <v>6997.208333333333</v>
      </c>
      <c r="V94" s="1">
        <f t="shared" si="32"/>
        <v>55618.33333333333</v>
      </c>
      <c r="W94" s="2">
        <f t="shared" si="33"/>
        <v>1.1327374607730465</v>
      </c>
      <c r="X94" s="2">
        <f t="shared" si="34"/>
        <v>1.2142938479518146</v>
      </c>
      <c r="Y94" s="19">
        <f t="shared" si="19"/>
        <v>0.9453898999890914</v>
      </c>
      <c r="Z94" s="19">
        <f t="shared" si="20"/>
        <v>1.0285408614200133</v>
      </c>
    </row>
    <row r="95" spans="1:26" ht="12.75">
      <c r="B95" t="s">
        <v>11</v>
      </c>
      <c r="C95" s="1">
        <v>9974</v>
      </c>
      <c r="D95" s="1">
        <v>82716</v>
      </c>
      <c r="E95" s="1">
        <f t="shared" si="37"/>
        <v>6459.166666666667</v>
      </c>
      <c r="F95" s="1">
        <f t="shared" si="38"/>
        <v>51678.25</v>
      </c>
      <c r="G95" s="2">
        <f t="shared" si="42"/>
        <v>18.758331162762204</v>
      </c>
      <c r="H95" s="2">
        <f t="shared" si="43"/>
        <v>16.489529562924062</v>
      </c>
      <c r="I95" s="3">
        <f t="shared" si="40"/>
        <v>1.3841723623495126</v>
      </c>
      <c r="J95" s="3">
        <f t="shared" si="40"/>
        <v>1.440520367868271</v>
      </c>
      <c r="K95" s="3">
        <f t="shared" si="41"/>
        <v>2768.25</v>
      </c>
      <c r="L95" s="3">
        <f t="shared" si="41"/>
        <v>25295.083333333336</v>
      </c>
      <c r="M95" s="1">
        <f t="shared" si="28"/>
        <v>8264.333333333334</v>
      </c>
      <c r="N95" s="1">
        <f t="shared" si="28"/>
        <v>69887</v>
      </c>
      <c r="O95" s="1">
        <f t="shared" si="27"/>
        <v>7983</v>
      </c>
      <c r="P95" s="1">
        <f t="shared" si="27"/>
        <v>64882.333333333336</v>
      </c>
      <c r="Q95" s="1">
        <f t="shared" si="39"/>
        <v>6459.166666666667</v>
      </c>
      <c r="R95" s="1">
        <f t="shared" si="39"/>
        <v>51678.25</v>
      </c>
      <c r="S95" s="1">
        <f t="shared" si="29"/>
        <v>7205.75</v>
      </c>
      <c r="T95" s="1">
        <f t="shared" si="30"/>
        <v>57420.916666666664</v>
      </c>
      <c r="U95" s="1">
        <f t="shared" si="31"/>
        <v>7155.416666666666</v>
      </c>
      <c r="V95" s="1">
        <f t="shared" si="32"/>
        <v>56923.83333333333</v>
      </c>
      <c r="W95" s="2">
        <f t="shared" si="33"/>
        <v>1.3939090432655914</v>
      </c>
      <c r="X95" s="2">
        <f t="shared" si="34"/>
        <v>1.4530996097123936</v>
      </c>
      <c r="Y95" s="19">
        <f t="shared" si="19"/>
        <v>1.329308371177345</v>
      </c>
      <c r="Z95" s="19">
        <f t="shared" si="20"/>
        <v>1.3836471200940446</v>
      </c>
    </row>
    <row r="96" spans="1:26" ht="12.75">
      <c r="B96" t="s">
        <v>12</v>
      </c>
      <c r="C96" s="1">
        <v>6049</v>
      </c>
      <c r="D96" s="1">
        <v>44394</v>
      </c>
      <c r="E96" s="1">
        <f t="shared" si="37"/>
        <v>6584</v>
      </c>
      <c r="F96" s="1">
        <f t="shared" si="38"/>
        <v>52595.166666666664</v>
      </c>
      <c r="G96" s="2">
        <f t="shared" si="42"/>
        <v>22.089842844559826</v>
      </c>
      <c r="H96" s="2">
        <f t="shared" si="43"/>
        <v>19.18346536242693</v>
      </c>
      <c r="I96" s="3">
        <f t="shared" si="40"/>
        <v>0.8394684800333068</v>
      </c>
      <c r="J96" s="3">
        <f t="shared" si="40"/>
        <v>0.773132903079743</v>
      </c>
      <c r="K96" s="3">
        <f t="shared" si="41"/>
        <v>-1156.75</v>
      </c>
      <c r="L96" s="3">
        <f t="shared" si="41"/>
        <v>-13026.916666666664</v>
      </c>
      <c r="M96" s="1">
        <f t="shared" si="28"/>
        <v>7983</v>
      </c>
      <c r="N96" s="1">
        <f t="shared" si="28"/>
        <v>64882.333333333336</v>
      </c>
      <c r="O96" s="1">
        <f t="shared" si="27"/>
        <v>7322.666666666667</v>
      </c>
      <c r="P96" s="1">
        <f t="shared" si="27"/>
        <v>57614.666666666664</v>
      </c>
      <c r="Q96" s="1">
        <f t="shared" si="39"/>
        <v>6584</v>
      </c>
      <c r="R96" s="1">
        <f t="shared" si="39"/>
        <v>52595.166666666664</v>
      </c>
      <c r="S96" s="1">
        <f t="shared" si="29"/>
        <v>7572.083333333333</v>
      </c>
      <c r="T96" s="1">
        <f t="shared" si="30"/>
        <v>59935.916666666664</v>
      </c>
      <c r="U96" s="1">
        <f t="shared" si="31"/>
        <v>7388.916666666666</v>
      </c>
      <c r="V96" s="1">
        <f t="shared" si="32"/>
        <v>58678.416666666664</v>
      </c>
      <c r="W96" s="2">
        <f t="shared" si="33"/>
        <v>0.8186585764715171</v>
      </c>
      <c r="X96" s="2">
        <f t="shared" si="34"/>
        <v>0.75656438128159</v>
      </c>
      <c r="Y96" s="19">
        <f t="shared" si="19"/>
        <v>0.8548791100348</v>
      </c>
      <c r="Z96" s="19">
        <f t="shared" si="20"/>
        <v>0.7654741233172304</v>
      </c>
    </row>
    <row r="97" spans="1:26" ht="12.75">
      <c r="B97" t="s">
        <v>13</v>
      </c>
      <c r="C97" s="1">
        <v>5945</v>
      </c>
      <c r="D97" s="1">
        <v>45734</v>
      </c>
      <c r="E97" s="1">
        <f t="shared" si="37"/>
        <v>6720.416666666667</v>
      </c>
      <c r="F97" s="1">
        <f t="shared" si="38"/>
        <v>53662.416666666664</v>
      </c>
      <c r="G97" s="2">
        <f t="shared" si="42"/>
        <v>23.86723189874975</v>
      </c>
      <c r="H97" s="2">
        <f t="shared" si="43"/>
        <v>21.09198266216609</v>
      </c>
      <c r="I97" s="3">
        <f t="shared" si="40"/>
        <v>0.8250355618776671</v>
      </c>
      <c r="J97" s="3">
        <f t="shared" si="40"/>
        <v>0.7964693469714144</v>
      </c>
      <c r="K97" s="3">
        <f t="shared" si="41"/>
        <v>-1260.75</v>
      </c>
      <c r="L97" s="3">
        <f t="shared" si="41"/>
        <v>-11686.916666666664</v>
      </c>
      <c r="M97" s="1">
        <f t="shared" si="28"/>
        <v>7322.666666666667</v>
      </c>
      <c r="N97" s="1">
        <f t="shared" si="28"/>
        <v>57614.666666666664</v>
      </c>
      <c r="O97" s="1">
        <f t="shared" si="27"/>
        <v>6995</v>
      </c>
      <c r="P97" s="1">
        <f t="shared" si="27"/>
        <v>53806.333333333336</v>
      </c>
      <c r="Q97" s="1">
        <f t="shared" si="39"/>
        <v>6720.416666666667</v>
      </c>
      <c r="R97" s="1">
        <f t="shared" si="39"/>
        <v>53662.416666666664</v>
      </c>
      <c r="S97" s="1">
        <f t="shared" si="29"/>
        <v>7921.083333333333</v>
      </c>
      <c r="T97" s="1">
        <f t="shared" si="30"/>
        <v>62232.75</v>
      </c>
      <c r="U97" s="1">
        <f t="shared" si="31"/>
        <v>7746.583333333333</v>
      </c>
      <c r="V97" s="1">
        <f t="shared" si="32"/>
        <v>61084.33333333333</v>
      </c>
      <c r="W97" s="2">
        <f t="shared" si="33"/>
        <v>0.7674351057993309</v>
      </c>
      <c r="X97" s="2">
        <f t="shared" si="34"/>
        <v>0.7487026133269306</v>
      </c>
      <c r="Y97" s="19">
        <f t="shared" si="19"/>
        <v>0.751972642791629</v>
      </c>
      <c r="Z97" s="19">
        <f t="shared" si="20"/>
        <v>0.7210288090028727</v>
      </c>
    </row>
    <row r="98" spans="1:26" ht="12.75">
      <c r="B98" t="s">
        <v>14</v>
      </c>
      <c r="C98" s="1">
        <v>8991</v>
      </c>
      <c r="D98" s="1">
        <v>71291</v>
      </c>
      <c r="E98" s="1">
        <f t="shared" si="37"/>
        <v>6889.333333333333</v>
      </c>
      <c r="F98" s="1">
        <f t="shared" si="38"/>
        <v>54809.916666666664</v>
      </c>
      <c r="G98" s="2">
        <f t="shared" si="42"/>
        <v>23.76603739688906</v>
      </c>
      <c r="H98" s="2">
        <f t="shared" si="43"/>
        <v>20.450545647002357</v>
      </c>
      <c r="I98" s="3">
        <f t="shared" si="40"/>
        <v>1.2477535301668805</v>
      </c>
      <c r="J98" s="3">
        <f t="shared" si="40"/>
        <v>1.2415510608068199</v>
      </c>
      <c r="K98" s="3">
        <f t="shared" si="41"/>
        <v>1785.25</v>
      </c>
      <c r="L98" s="3">
        <f t="shared" si="41"/>
        <v>13870.083333333336</v>
      </c>
      <c r="M98" s="1">
        <f t="shared" si="28"/>
        <v>6995</v>
      </c>
      <c r="N98" s="1">
        <f t="shared" si="28"/>
        <v>53806.333333333336</v>
      </c>
      <c r="O98" s="1">
        <f t="shared" si="27"/>
        <v>7888.666666666667</v>
      </c>
      <c r="P98" s="1">
        <f t="shared" si="27"/>
        <v>61824.666666666664</v>
      </c>
      <c r="Q98" s="1">
        <f t="shared" si="39"/>
        <v>6889.333333333333</v>
      </c>
      <c r="R98" s="1">
        <f t="shared" si="39"/>
        <v>54809.916666666664</v>
      </c>
      <c r="S98" s="1">
        <f t="shared" si="29"/>
        <v>8296.333333333334</v>
      </c>
      <c r="T98" s="1">
        <f t="shared" si="30"/>
        <v>64620.083333333336</v>
      </c>
      <c r="U98" s="1">
        <f t="shared" si="31"/>
        <v>8108.708333333334</v>
      </c>
      <c r="V98" s="1">
        <f t="shared" si="32"/>
        <v>63426.41666666667</v>
      </c>
      <c r="W98" s="2">
        <f t="shared" si="33"/>
        <v>1.1088079174138914</v>
      </c>
      <c r="X98" s="2">
        <f t="shared" si="34"/>
        <v>1.123995390984566</v>
      </c>
      <c r="Y98" s="19">
        <f t="shared" si="19"/>
        <v>1.1003733518439958</v>
      </c>
      <c r="Z98" s="19">
        <f t="shared" si="20"/>
        <v>1.1149133856227216</v>
      </c>
    </row>
    <row r="99" spans="1:26" ht="12.75">
      <c r="B99" t="s">
        <v>15</v>
      </c>
      <c r="C99" s="1">
        <v>8730</v>
      </c>
      <c r="D99" s="1">
        <v>68449</v>
      </c>
      <c r="E99" s="1">
        <f t="shared" si="37"/>
        <v>7105.083333333333</v>
      </c>
      <c r="F99" s="1">
        <f t="shared" si="38"/>
        <v>56426.75</v>
      </c>
      <c r="G99" s="2">
        <f t="shared" si="42"/>
        <v>25.668425551985365</v>
      </c>
      <c r="H99" s="2">
        <f t="shared" si="43"/>
        <v>22.041165762485804</v>
      </c>
      <c r="I99" s="3">
        <f t="shared" si="40"/>
        <v>1.2115324567185928</v>
      </c>
      <c r="J99" s="3">
        <f t="shared" si="40"/>
        <v>1.192056901448514</v>
      </c>
      <c r="K99" s="3">
        <f t="shared" si="41"/>
        <v>1524.25</v>
      </c>
      <c r="L99" s="3">
        <f t="shared" si="41"/>
        <v>11028.083333333336</v>
      </c>
      <c r="M99" s="1">
        <f t="shared" si="28"/>
        <v>7888.666666666667</v>
      </c>
      <c r="N99" s="1">
        <f t="shared" si="28"/>
        <v>61824.666666666664</v>
      </c>
      <c r="O99" s="1">
        <f t="shared" si="27"/>
        <v>9158.666666666666</v>
      </c>
      <c r="P99" s="1">
        <f t="shared" si="27"/>
        <v>70241.33333333333</v>
      </c>
      <c r="Q99" s="1">
        <f t="shared" si="39"/>
        <v>7105.083333333333</v>
      </c>
      <c r="R99" s="1">
        <f t="shared" si="39"/>
        <v>56426.75</v>
      </c>
      <c r="S99" s="1">
        <f t="shared" si="29"/>
        <v>8747.833333333334</v>
      </c>
      <c r="T99" s="1">
        <f t="shared" si="30"/>
        <v>67429</v>
      </c>
      <c r="U99" s="1">
        <f t="shared" si="31"/>
        <v>8522.083333333334</v>
      </c>
      <c r="V99" s="1">
        <f t="shared" si="32"/>
        <v>66024.54166666667</v>
      </c>
      <c r="W99" s="2">
        <f t="shared" si="33"/>
        <v>1.0243973989145845</v>
      </c>
      <c r="X99" s="2">
        <f t="shared" si="34"/>
        <v>1.036720562871508</v>
      </c>
      <c r="Y99" s="19">
        <f t="shared" si="19"/>
        <v>1.0086724354291972</v>
      </c>
      <c r="Z99" s="19">
        <f t="shared" si="20"/>
        <v>0.9992916002745011</v>
      </c>
    </row>
    <row r="100" spans="1:26" ht="12.75">
      <c r="B100" t="s">
        <v>16</v>
      </c>
      <c r="C100" s="1">
        <v>9755</v>
      </c>
      <c r="D100" s="1">
        <v>70984</v>
      </c>
      <c r="E100" s="1">
        <f t="shared" si="37"/>
        <v>7205.75</v>
      </c>
      <c r="F100" s="1">
        <f t="shared" si="38"/>
        <v>57420.916666666664</v>
      </c>
      <c r="G100" s="2">
        <f t="shared" si="42"/>
        <v>20.72797844267903</v>
      </c>
      <c r="H100" s="2">
        <f t="shared" si="43"/>
        <v>19.824328624765442</v>
      </c>
      <c r="I100" s="3">
        <f t="shared" si="40"/>
        <v>1.353779967387156</v>
      </c>
      <c r="J100" s="3">
        <f t="shared" si="40"/>
        <v>1.236204577019698</v>
      </c>
      <c r="K100" s="3">
        <f t="shared" si="41"/>
        <v>2549.25</v>
      </c>
      <c r="L100" s="3">
        <f t="shared" si="41"/>
        <v>13563.083333333336</v>
      </c>
      <c r="M100" s="1">
        <f t="shared" si="28"/>
        <v>9158.666666666666</v>
      </c>
      <c r="N100" s="1">
        <f t="shared" si="28"/>
        <v>70241.33333333333</v>
      </c>
      <c r="O100" s="1">
        <f t="shared" si="27"/>
        <v>8827.666666666666</v>
      </c>
      <c r="P100" s="1">
        <f t="shared" si="27"/>
        <v>66314.33333333333</v>
      </c>
      <c r="Q100" s="1">
        <f t="shared" si="39"/>
        <v>7205.75</v>
      </c>
      <c r="R100" s="1">
        <f t="shared" si="39"/>
        <v>57420.916666666664</v>
      </c>
      <c r="S100" s="1">
        <f t="shared" si="29"/>
        <v>9042.5</v>
      </c>
      <c r="T100" s="1">
        <f t="shared" si="30"/>
        <v>69169</v>
      </c>
      <c r="U100" s="1">
        <f t="shared" si="31"/>
        <v>8895.166666666668</v>
      </c>
      <c r="V100" s="1">
        <f t="shared" si="32"/>
        <v>68299</v>
      </c>
      <c r="W100" s="2">
        <f t="shared" si="33"/>
        <v>1.0966629817691254</v>
      </c>
      <c r="X100" s="2">
        <f t="shared" si="34"/>
        <v>1.0393124350283314</v>
      </c>
      <c r="Y100" s="19">
        <f aca="true" t="shared" si="44" ref="Y100:Y163">AVERAGE(W100,W88,W76)</f>
        <v>1.1427562395507924</v>
      </c>
      <c r="Z100" s="19">
        <f aca="true" t="shared" si="45" ref="Z100:Z163">AVERAGE(X100,X88,X76)</f>
        <v>1.0559423587856707</v>
      </c>
    </row>
    <row r="101" spans="1:26" ht="12.75">
      <c r="A101">
        <v>1987</v>
      </c>
      <c r="B101" t="s">
        <v>5</v>
      </c>
      <c r="C101" s="1">
        <v>7998</v>
      </c>
      <c r="D101" s="1">
        <v>59510</v>
      </c>
      <c r="E101" s="1">
        <f t="shared" si="37"/>
        <v>7572.083333333333</v>
      </c>
      <c r="F101" s="1">
        <f t="shared" si="38"/>
        <v>59935.916666666664</v>
      </c>
      <c r="G101" s="2">
        <f t="shared" si="42"/>
        <v>31.33817067530063</v>
      </c>
      <c r="H101" s="2">
        <f t="shared" si="43"/>
        <v>28.978349714957915</v>
      </c>
      <c r="I101" s="3">
        <f>C101/AVERAGE(C$101:C$112)</f>
        <v>0.7700009627418889</v>
      </c>
      <c r="J101" s="3">
        <f>D101/AVERAGE(D$101:D$112)</f>
        <v>0.7693070074892489</v>
      </c>
      <c r="K101" s="3">
        <f>C101-AVERAGE(C$101:C$112)</f>
        <v>-2389</v>
      </c>
      <c r="L101" s="3">
        <f>D101-AVERAGE(D$101:D$112)</f>
        <v>-17845.33333333333</v>
      </c>
      <c r="M101" s="1">
        <f t="shared" si="28"/>
        <v>8827.666666666666</v>
      </c>
      <c r="N101" s="1">
        <f t="shared" si="28"/>
        <v>66314.33333333333</v>
      </c>
      <c r="O101" s="1">
        <f t="shared" si="27"/>
        <v>8995.333333333334</v>
      </c>
      <c r="P101" s="1">
        <f t="shared" si="27"/>
        <v>66381.33333333333</v>
      </c>
      <c r="Q101" s="1">
        <f t="shared" si="39"/>
        <v>7572.083333333333</v>
      </c>
      <c r="R101" s="1">
        <f t="shared" si="39"/>
        <v>59935.916666666664</v>
      </c>
      <c r="S101" s="1">
        <f t="shared" si="29"/>
        <v>9195.25</v>
      </c>
      <c r="T101" s="1">
        <f t="shared" si="30"/>
        <v>70197.41666666667</v>
      </c>
      <c r="U101" s="1">
        <f t="shared" si="31"/>
        <v>9118.875</v>
      </c>
      <c r="V101" s="1">
        <f t="shared" si="32"/>
        <v>69683.20833333334</v>
      </c>
      <c r="W101" s="2">
        <f t="shared" si="33"/>
        <v>0.8770818768762594</v>
      </c>
      <c r="X101" s="2">
        <f t="shared" si="34"/>
        <v>0.8540077505520518</v>
      </c>
      <c r="Y101" s="19">
        <f t="shared" si="44"/>
        <v>0.8651289435874618</v>
      </c>
      <c r="Z101" s="19">
        <f t="shared" si="45"/>
        <v>0.8413463140200818</v>
      </c>
    </row>
    <row r="102" spans="1:26" ht="12.75">
      <c r="B102" t="s">
        <v>6</v>
      </c>
      <c r="C102" s="1">
        <v>9233</v>
      </c>
      <c r="D102" s="1">
        <v>68650</v>
      </c>
      <c r="E102" s="1">
        <f t="shared" si="37"/>
        <v>7921.083333333333</v>
      </c>
      <c r="F102" s="1">
        <f t="shared" si="38"/>
        <v>62232.75</v>
      </c>
      <c r="G102" s="2">
        <f t="shared" si="42"/>
        <v>36.21420996818662</v>
      </c>
      <c r="H102" s="2">
        <f t="shared" si="43"/>
        <v>33.07643234920951</v>
      </c>
      <c r="I102" s="3">
        <f aca="true" t="shared" si="46" ref="I102:J112">C102/AVERAGE(C$101:C$112)</f>
        <v>0.8888995860209877</v>
      </c>
      <c r="J102" s="3">
        <f t="shared" si="46"/>
        <v>0.8874630493049391</v>
      </c>
      <c r="K102" s="3">
        <f aca="true" t="shared" si="47" ref="K102:L112">C102-AVERAGE(C$101:C$112)</f>
        <v>-1154</v>
      </c>
      <c r="L102" s="3">
        <f t="shared" si="47"/>
        <v>-8705.333333333328</v>
      </c>
      <c r="M102" s="1">
        <f t="shared" si="28"/>
        <v>8995.333333333334</v>
      </c>
      <c r="N102" s="1">
        <f t="shared" si="28"/>
        <v>66381.33333333333</v>
      </c>
      <c r="O102" s="1">
        <f t="shared" si="27"/>
        <v>9606</v>
      </c>
      <c r="P102" s="1">
        <f t="shared" si="27"/>
        <v>70846.66666666667</v>
      </c>
      <c r="Q102" s="1">
        <f t="shared" si="39"/>
        <v>7921.083333333333</v>
      </c>
      <c r="R102" s="1">
        <f t="shared" si="39"/>
        <v>62232.75</v>
      </c>
      <c r="S102" s="1">
        <f t="shared" si="29"/>
        <v>9510.083333333334</v>
      </c>
      <c r="T102" s="1">
        <f t="shared" si="30"/>
        <v>72516.33333333333</v>
      </c>
      <c r="U102" s="1">
        <f t="shared" si="31"/>
        <v>9352.666666666668</v>
      </c>
      <c r="V102" s="1">
        <f t="shared" si="32"/>
        <v>71356.875</v>
      </c>
      <c r="W102" s="2">
        <f t="shared" si="33"/>
        <v>0.9872050752013685</v>
      </c>
      <c r="X102" s="2">
        <f t="shared" si="34"/>
        <v>0.9620656734196951</v>
      </c>
      <c r="Y102" s="19">
        <f t="shared" si="44"/>
        <v>0.8681412481481129</v>
      </c>
      <c r="Z102" s="19">
        <f t="shared" si="45"/>
        <v>0.8740566850758699</v>
      </c>
    </row>
    <row r="103" spans="1:26" ht="12.75">
      <c r="B103" t="s">
        <v>7</v>
      </c>
      <c r="C103" s="1">
        <v>11587</v>
      </c>
      <c r="D103" s="1">
        <v>84380</v>
      </c>
      <c r="E103" s="1">
        <f t="shared" si="37"/>
        <v>8296.333333333334</v>
      </c>
      <c r="F103" s="1">
        <f t="shared" si="38"/>
        <v>64620.083333333336</v>
      </c>
      <c r="G103" s="2">
        <f t="shared" si="42"/>
        <v>42.6589860430459</v>
      </c>
      <c r="H103" s="2">
        <f t="shared" si="43"/>
        <v>37.801547119986225</v>
      </c>
      <c r="I103" s="3">
        <f t="shared" si="46"/>
        <v>1.1155290266679503</v>
      </c>
      <c r="J103" s="3">
        <f t="shared" si="46"/>
        <v>1.0908103729111547</v>
      </c>
      <c r="K103" s="3">
        <f t="shared" si="47"/>
        <v>1200</v>
      </c>
      <c r="L103" s="3">
        <f t="shared" si="47"/>
        <v>7024.6666666666715</v>
      </c>
      <c r="M103" s="1">
        <f t="shared" si="28"/>
        <v>9606</v>
      </c>
      <c r="N103" s="1">
        <f t="shared" si="28"/>
        <v>70846.66666666667</v>
      </c>
      <c r="O103" s="1">
        <f t="shared" si="27"/>
        <v>10904.333333333334</v>
      </c>
      <c r="P103" s="1">
        <f t="shared" si="27"/>
        <v>79708.33333333333</v>
      </c>
      <c r="Q103" s="1">
        <f t="shared" si="39"/>
        <v>8296.333333333334</v>
      </c>
      <c r="R103" s="1">
        <f t="shared" si="39"/>
        <v>64620.083333333336</v>
      </c>
      <c r="S103" s="1">
        <f t="shared" si="29"/>
        <v>9724.416666666666</v>
      </c>
      <c r="T103" s="1">
        <f t="shared" si="30"/>
        <v>73775.25</v>
      </c>
      <c r="U103" s="1">
        <f t="shared" si="31"/>
        <v>9617.25</v>
      </c>
      <c r="V103" s="1">
        <f t="shared" si="32"/>
        <v>73145.79166666666</v>
      </c>
      <c r="W103" s="2">
        <f t="shared" si="33"/>
        <v>1.2048142660323897</v>
      </c>
      <c r="X103" s="2">
        <f t="shared" si="34"/>
        <v>1.1535865300977102</v>
      </c>
      <c r="Y103" s="19">
        <f t="shared" si="44"/>
        <v>1.1994438637303526</v>
      </c>
      <c r="Z103" s="19">
        <f t="shared" si="45"/>
        <v>1.1490559544759085</v>
      </c>
    </row>
    <row r="104" spans="1:26" ht="12.75">
      <c r="B104" t="s">
        <v>8</v>
      </c>
      <c r="C104" s="1">
        <v>11893</v>
      </c>
      <c r="D104" s="1">
        <v>86095</v>
      </c>
      <c r="E104" s="1">
        <f t="shared" si="37"/>
        <v>8747.833333333334</v>
      </c>
      <c r="F104" s="1">
        <f t="shared" si="38"/>
        <v>67429</v>
      </c>
      <c r="G104" s="2">
        <f t="shared" si="42"/>
        <v>49.25284006085337</v>
      </c>
      <c r="H104" s="2">
        <f t="shared" si="43"/>
        <v>43.60141126026679</v>
      </c>
      <c r="I104" s="3">
        <f t="shared" si="46"/>
        <v>1.1449889284682777</v>
      </c>
      <c r="J104" s="3">
        <f t="shared" si="46"/>
        <v>1.1129807899476873</v>
      </c>
      <c r="K104" s="3">
        <f t="shared" si="47"/>
        <v>1506</v>
      </c>
      <c r="L104" s="3">
        <f t="shared" si="47"/>
        <v>8739.666666666672</v>
      </c>
      <c r="M104" s="1">
        <f t="shared" si="28"/>
        <v>10904.333333333334</v>
      </c>
      <c r="N104" s="1">
        <f t="shared" si="28"/>
        <v>79708.33333333333</v>
      </c>
      <c r="O104" s="1">
        <f t="shared" si="27"/>
        <v>11303</v>
      </c>
      <c r="P104" s="1">
        <f t="shared" si="27"/>
        <v>83587.66666666667</v>
      </c>
      <c r="Q104" s="1">
        <f t="shared" si="39"/>
        <v>8747.833333333334</v>
      </c>
      <c r="R104" s="1">
        <f t="shared" si="39"/>
        <v>67429</v>
      </c>
      <c r="S104" s="1">
        <f t="shared" si="29"/>
        <v>9859.833333333334</v>
      </c>
      <c r="T104" s="1">
        <f t="shared" si="30"/>
        <v>74611.08333333333</v>
      </c>
      <c r="U104" s="1">
        <f t="shared" si="31"/>
        <v>9792.125</v>
      </c>
      <c r="V104" s="1">
        <f t="shared" si="32"/>
        <v>74193.16666666666</v>
      </c>
      <c r="W104" s="2">
        <f t="shared" si="33"/>
        <v>1.2145474041640605</v>
      </c>
      <c r="X104" s="2">
        <f t="shared" si="34"/>
        <v>1.1604168398257704</v>
      </c>
      <c r="Y104" s="19">
        <f t="shared" si="44"/>
        <v>1.0946114155985167</v>
      </c>
      <c r="Z104" s="19">
        <f t="shared" si="45"/>
        <v>1.10475757283723</v>
      </c>
    </row>
    <row r="105" spans="1:26" ht="12.75">
      <c r="B105" t="s">
        <v>9</v>
      </c>
      <c r="C105" s="1">
        <v>10429</v>
      </c>
      <c r="D105" s="1">
        <v>80288</v>
      </c>
      <c r="E105" s="1">
        <f t="shared" si="37"/>
        <v>9042.5</v>
      </c>
      <c r="F105" s="1">
        <f t="shared" si="38"/>
        <v>69169</v>
      </c>
      <c r="G105" s="2">
        <f t="shared" si="42"/>
        <v>50.42002827913166</v>
      </c>
      <c r="H105" s="2">
        <f t="shared" si="43"/>
        <v>43.33192308688558</v>
      </c>
      <c r="I105" s="3">
        <f t="shared" si="46"/>
        <v>1.0040435159333783</v>
      </c>
      <c r="J105" s="3">
        <f t="shared" si="46"/>
        <v>1.037911628588419</v>
      </c>
      <c r="K105" s="3">
        <f t="shared" si="47"/>
        <v>42</v>
      </c>
      <c r="L105" s="3">
        <f t="shared" si="47"/>
        <v>2932.6666666666715</v>
      </c>
      <c r="M105" s="1">
        <f t="shared" si="28"/>
        <v>11303</v>
      </c>
      <c r="N105" s="1">
        <f t="shared" si="28"/>
        <v>83587.66666666667</v>
      </c>
      <c r="O105" s="1">
        <f t="shared" si="27"/>
        <v>10693.666666666666</v>
      </c>
      <c r="P105" s="1">
        <f t="shared" si="27"/>
        <v>82087</v>
      </c>
      <c r="Q105" s="1">
        <f t="shared" si="39"/>
        <v>9042.5</v>
      </c>
      <c r="R105" s="1">
        <f t="shared" si="39"/>
        <v>69169</v>
      </c>
      <c r="S105" s="1">
        <f t="shared" si="29"/>
        <v>10006.75</v>
      </c>
      <c r="T105" s="1">
        <f t="shared" si="30"/>
        <v>75227.66666666667</v>
      </c>
      <c r="U105" s="1">
        <f t="shared" si="31"/>
        <v>9933.291666666668</v>
      </c>
      <c r="V105" s="1">
        <f t="shared" si="32"/>
        <v>74919.375</v>
      </c>
      <c r="W105" s="2">
        <f t="shared" si="33"/>
        <v>1.049903732817671</v>
      </c>
      <c r="X105" s="2">
        <f t="shared" si="34"/>
        <v>1.0716586997689181</v>
      </c>
      <c r="Y105" s="19">
        <f t="shared" si="44"/>
        <v>0.9962084060331168</v>
      </c>
      <c r="Z105" s="19">
        <f t="shared" si="45"/>
        <v>1.0472942027080618</v>
      </c>
    </row>
    <row r="106" spans="1:26" ht="12.75">
      <c r="B106" t="s">
        <v>10</v>
      </c>
      <c r="C106" s="1">
        <v>9759</v>
      </c>
      <c r="D106" s="1">
        <v>79878</v>
      </c>
      <c r="E106" s="1">
        <f t="shared" si="37"/>
        <v>9195.25</v>
      </c>
      <c r="F106" s="1">
        <f t="shared" si="38"/>
        <v>70197.41666666667</v>
      </c>
      <c r="G106" s="2">
        <f t="shared" si="42"/>
        <v>46.4639358623802</v>
      </c>
      <c r="H106" s="2">
        <f t="shared" si="43"/>
        <v>39.48538859966354</v>
      </c>
      <c r="I106" s="3">
        <f t="shared" si="46"/>
        <v>0.939539809377106</v>
      </c>
      <c r="J106" s="3">
        <f t="shared" si="46"/>
        <v>1.0326114122706471</v>
      </c>
      <c r="K106" s="3">
        <f t="shared" si="47"/>
        <v>-628</v>
      </c>
      <c r="L106" s="3">
        <f t="shared" si="47"/>
        <v>2522.6666666666715</v>
      </c>
      <c r="M106" s="1">
        <f t="shared" si="28"/>
        <v>10693.666666666666</v>
      </c>
      <c r="N106" s="1">
        <f t="shared" si="28"/>
        <v>82087</v>
      </c>
      <c r="O106" s="1">
        <f t="shared" si="27"/>
        <v>11313.333333333334</v>
      </c>
      <c r="P106" s="1">
        <f t="shared" si="27"/>
        <v>90236.33333333333</v>
      </c>
      <c r="Q106" s="1">
        <f t="shared" si="39"/>
        <v>9195.25</v>
      </c>
      <c r="R106" s="1">
        <f t="shared" si="39"/>
        <v>70197.41666666667</v>
      </c>
      <c r="S106" s="1">
        <f t="shared" si="29"/>
        <v>10197.25</v>
      </c>
      <c r="T106" s="1">
        <f t="shared" si="30"/>
        <v>76060.66666666667</v>
      </c>
      <c r="U106" s="1">
        <f t="shared" si="31"/>
        <v>10102</v>
      </c>
      <c r="V106" s="1">
        <f t="shared" si="32"/>
        <v>75644.16666666667</v>
      </c>
      <c r="W106" s="2">
        <f t="shared" si="33"/>
        <v>0.9660463274599089</v>
      </c>
      <c r="X106" s="2">
        <f t="shared" si="34"/>
        <v>1.0559703876703423</v>
      </c>
      <c r="Y106" s="19">
        <f t="shared" si="44"/>
        <v>0.9803964201605971</v>
      </c>
      <c r="Z106" s="19">
        <f t="shared" si="45"/>
        <v>1.067197582249422</v>
      </c>
    </row>
    <row r="107" spans="1:26" ht="12.75">
      <c r="B107" t="s">
        <v>11</v>
      </c>
      <c r="C107" s="1">
        <v>13752</v>
      </c>
      <c r="D107" s="1">
        <v>110543</v>
      </c>
      <c r="E107" s="1">
        <f t="shared" si="37"/>
        <v>9510.083333333334</v>
      </c>
      <c r="F107" s="1">
        <f t="shared" si="38"/>
        <v>72516.33333333333</v>
      </c>
      <c r="G107" s="2">
        <f t="shared" si="42"/>
        <v>47.233905302541615</v>
      </c>
      <c r="H107" s="2">
        <f t="shared" si="43"/>
        <v>40.322734096710576</v>
      </c>
      <c r="I107" s="3">
        <f t="shared" si="46"/>
        <v>1.3239626456147107</v>
      </c>
      <c r="J107" s="3">
        <f t="shared" si="46"/>
        <v>1.4290288107693503</v>
      </c>
      <c r="K107" s="3">
        <f t="shared" si="47"/>
        <v>3365</v>
      </c>
      <c r="L107" s="3">
        <f t="shared" si="47"/>
        <v>33187.66666666667</v>
      </c>
      <c r="M107" s="1">
        <f t="shared" si="28"/>
        <v>11313.333333333334</v>
      </c>
      <c r="N107" s="1">
        <f t="shared" si="28"/>
        <v>90236.33333333333</v>
      </c>
      <c r="O107" s="1">
        <f t="shared" si="27"/>
        <v>10710.666666666666</v>
      </c>
      <c r="P107" s="1">
        <f t="shared" si="27"/>
        <v>83307.33333333333</v>
      </c>
      <c r="Q107" s="1">
        <f t="shared" si="39"/>
        <v>9510.083333333334</v>
      </c>
      <c r="R107" s="1">
        <f t="shared" si="39"/>
        <v>72516.33333333333</v>
      </c>
      <c r="S107" s="1">
        <f t="shared" si="29"/>
        <v>10387</v>
      </c>
      <c r="T107" s="1">
        <f t="shared" si="30"/>
        <v>77355.33333333333</v>
      </c>
      <c r="U107" s="1">
        <f t="shared" si="31"/>
        <v>10292.125</v>
      </c>
      <c r="V107" s="1">
        <f t="shared" si="32"/>
        <v>76708</v>
      </c>
      <c r="W107" s="2">
        <f t="shared" si="33"/>
        <v>1.3361672152252329</v>
      </c>
      <c r="X107" s="2">
        <f t="shared" si="34"/>
        <v>1.4410882828388174</v>
      </c>
      <c r="Y107" s="19">
        <f t="shared" si="44"/>
        <v>1.357551393010769</v>
      </c>
      <c r="Z107" s="19">
        <f t="shared" si="45"/>
        <v>1.4354974580578705</v>
      </c>
    </row>
    <row r="108" spans="1:26" ht="12.75">
      <c r="B108" t="s">
        <v>12</v>
      </c>
      <c r="C108" s="1">
        <v>8621</v>
      </c>
      <c r="D108" s="1">
        <v>59501</v>
      </c>
      <c r="E108" s="1">
        <f t="shared" si="37"/>
        <v>9724.416666666666</v>
      </c>
      <c r="F108" s="1">
        <f t="shared" si="38"/>
        <v>73775.25</v>
      </c>
      <c r="G108" s="2">
        <f t="shared" si="42"/>
        <v>47.697701498582404</v>
      </c>
      <c r="H108" s="2">
        <f t="shared" si="43"/>
        <v>40.27001847444791</v>
      </c>
      <c r="I108" s="3">
        <f t="shared" si="46"/>
        <v>0.8299797824203331</v>
      </c>
      <c r="J108" s="3">
        <f t="shared" si="46"/>
        <v>0.7691906612773953</v>
      </c>
      <c r="K108" s="3">
        <f t="shared" si="47"/>
        <v>-1766</v>
      </c>
      <c r="L108" s="3">
        <f t="shared" si="47"/>
        <v>-17854.33333333333</v>
      </c>
      <c r="M108" s="1">
        <f t="shared" si="28"/>
        <v>10710.666666666666</v>
      </c>
      <c r="N108" s="1">
        <f t="shared" si="28"/>
        <v>83307.33333333333</v>
      </c>
      <c r="O108" s="1">
        <f t="shared" si="27"/>
        <v>9981</v>
      </c>
      <c r="P108" s="1">
        <f t="shared" si="27"/>
        <v>75269.33333333333</v>
      </c>
      <c r="Q108" s="1">
        <f t="shared" si="39"/>
        <v>9724.416666666666</v>
      </c>
      <c r="R108" s="1">
        <f t="shared" si="39"/>
        <v>73775.25</v>
      </c>
      <c r="S108" s="1">
        <f t="shared" si="29"/>
        <v>10661</v>
      </c>
      <c r="T108" s="1">
        <f t="shared" si="30"/>
        <v>79147.16666666667</v>
      </c>
      <c r="U108" s="1">
        <f t="shared" si="31"/>
        <v>10524</v>
      </c>
      <c r="V108" s="1">
        <f t="shared" si="32"/>
        <v>78251.25</v>
      </c>
      <c r="W108" s="2">
        <f t="shared" si="33"/>
        <v>0.8191752185480806</v>
      </c>
      <c r="X108" s="2">
        <f t="shared" si="34"/>
        <v>0.7603840194246099</v>
      </c>
      <c r="Y108" s="19">
        <f t="shared" si="44"/>
        <v>0.8045112889163288</v>
      </c>
      <c r="Z108" s="19">
        <f t="shared" si="45"/>
        <v>0.7414849308603676</v>
      </c>
    </row>
    <row r="109" spans="1:26" ht="12.75">
      <c r="B109" t="s">
        <v>13</v>
      </c>
      <c r="C109" s="1">
        <v>7570</v>
      </c>
      <c r="D109" s="1">
        <v>55764</v>
      </c>
      <c r="E109" s="1">
        <f t="shared" si="37"/>
        <v>9859.833333333334</v>
      </c>
      <c r="F109" s="1">
        <f t="shared" si="38"/>
        <v>74611.08333333333</v>
      </c>
      <c r="G109" s="2">
        <f t="shared" si="42"/>
        <v>46.71461342922686</v>
      </c>
      <c r="H109" s="2">
        <f t="shared" si="43"/>
        <v>39.03787411736022</v>
      </c>
      <c r="I109" s="3">
        <f t="shared" si="46"/>
        <v>0.7287956098969867</v>
      </c>
      <c r="J109" s="3">
        <f t="shared" si="46"/>
        <v>0.7208811286444374</v>
      </c>
      <c r="K109" s="3">
        <f t="shared" si="47"/>
        <v>-2817</v>
      </c>
      <c r="L109" s="3">
        <f t="shared" si="47"/>
        <v>-21591.33333333333</v>
      </c>
      <c r="M109" s="1">
        <f t="shared" si="28"/>
        <v>9981</v>
      </c>
      <c r="N109" s="1">
        <f t="shared" si="28"/>
        <v>75269.33333333333</v>
      </c>
      <c r="O109" s="1">
        <f t="shared" si="27"/>
        <v>8981.666666666666</v>
      </c>
      <c r="P109" s="1">
        <f t="shared" si="27"/>
        <v>64651.666666666664</v>
      </c>
      <c r="Q109" s="1">
        <f t="shared" si="39"/>
        <v>9859.833333333334</v>
      </c>
      <c r="R109" s="1">
        <f t="shared" si="39"/>
        <v>74611.08333333333</v>
      </c>
      <c r="S109" s="1">
        <f t="shared" si="29"/>
        <v>10844.833333333334</v>
      </c>
      <c r="T109" s="1">
        <f t="shared" si="30"/>
        <v>80235.75</v>
      </c>
      <c r="U109" s="1">
        <f t="shared" si="31"/>
        <v>10752.916666666668</v>
      </c>
      <c r="V109" s="1">
        <f t="shared" si="32"/>
        <v>79691.45833333334</v>
      </c>
      <c r="W109" s="2">
        <f t="shared" si="33"/>
        <v>0.7039950401053977</v>
      </c>
      <c r="X109" s="2">
        <f t="shared" si="34"/>
        <v>0.699748770649301</v>
      </c>
      <c r="Y109" s="19">
        <f t="shared" si="44"/>
        <v>0.7384798239756404</v>
      </c>
      <c r="Z109" s="19">
        <f t="shared" si="45"/>
        <v>0.7182595120187197</v>
      </c>
    </row>
    <row r="110" spans="1:26" ht="12.75">
      <c r="B110" t="s">
        <v>14</v>
      </c>
      <c r="C110" s="1">
        <v>10754</v>
      </c>
      <c r="D110" s="1">
        <v>78690</v>
      </c>
      <c r="E110" s="1">
        <f t="shared" si="37"/>
        <v>10006.75</v>
      </c>
      <c r="F110" s="1">
        <f t="shared" si="38"/>
        <v>75227.66666666667</v>
      </c>
      <c r="G110" s="2">
        <f t="shared" si="42"/>
        <v>45.24990323204955</v>
      </c>
      <c r="H110" s="2">
        <f t="shared" si="43"/>
        <v>37.25192673466938</v>
      </c>
      <c r="I110" s="3">
        <f t="shared" si="46"/>
        <v>1.0353326273226149</v>
      </c>
      <c r="J110" s="3">
        <f t="shared" si="46"/>
        <v>1.017253712305982</v>
      </c>
      <c r="K110" s="3">
        <f t="shared" si="47"/>
        <v>367</v>
      </c>
      <c r="L110" s="3">
        <f t="shared" si="47"/>
        <v>1334.6666666666715</v>
      </c>
      <c r="M110" s="1">
        <f t="shared" si="28"/>
        <v>8981.666666666666</v>
      </c>
      <c r="N110" s="1">
        <f t="shared" si="28"/>
        <v>64651.666666666664</v>
      </c>
      <c r="O110" s="1">
        <f t="shared" si="27"/>
        <v>9780</v>
      </c>
      <c r="P110" s="1">
        <f t="shared" si="27"/>
        <v>70966.33333333333</v>
      </c>
      <c r="Q110" s="1">
        <f t="shared" si="39"/>
        <v>10006.75</v>
      </c>
      <c r="R110" s="1">
        <f t="shared" si="39"/>
        <v>75227.66666666667</v>
      </c>
      <c r="S110" s="1">
        <f t="shared" si="29"/>
        <v>11036</v>
      </c>
      <c r="T110" s="1">
        <f t="shared" si="30"/>
        <v>81933.75</v>
      </c>
      <c r="U110" s="1">
        <f t="shared" si="31"/>
        <v>10940.416666666668</v>
      </c>
      <c r="V110" s="1">
        <f t="shared" si="32"/>
        <v>81084.75</v>
      </c>
      <c r="W110" s="2">
        <f t="shared" si="33"/>
        <v>0.9829607342803822</v>
      </c>
      <c r="X110" s="2">
        <f t="shared" si="34"/>
        <v>0.97046608640959</v>
      </c>
      <c r="Y110" s="19">
        <f t="shared" si="44"/>
        <v>1.096430813127332</v>
      </c>
      <c r="Z110" s="19">
        <f t="shared" si="45"/>
        <v>1.1075927522496283</v>
      </c>
    </row>
    <row r="111" spans="1:26" ht="12.75">
      <c r="B111" t="s">
        <v>15</v>
      </c>
      <c r="C111" s="1">
        <v>11016</v>
      </c>
      <c r="D111" s="1">
        <v>78445</v>
      </c>
      <c r="E111" s="1">
        <f t="shared" si="37"/>
        <v>10197.25</v>
      </c>
      <c r="F111" s="1">
        <f t="shared" si="38"/>
        <v>76060.66666666667</v>
      </c>
      <c r="G111" s="2">
        <f t="shared" si="42"/>
        <v>43.520484160401594</v>
      </c>
      <c r="H111" s="2">
        <f t="shared" si="43"/>
        <v>34.79540584326878</v>
      </c>
      <c r="I111" s="3">
        <f t="shared" si="46"/>
        <v>1.060556464811784</v>
      </c>
      <c r="J111" s="3">
        <f t="shared" si="46"/>
        <v>1.0140865098721916</v>
      </c>
      <c r="K111" s="3">
        <f t="shared" si="47"/>
        <v>629</v>
      </c>
      <c r="L111" s="3">
        <f t="shared" si="47"/>
        <v>1089.6666666666715</v>
      </c>
      <c r="M111" s="1">
        <f t="shared" si="28"/>
        <v>9780</v>
      </c>
      <c r="N111" s="1">
        <f t="shared" si="28"/>
        <v>70966.33333333333</v>
      </c>
      <c r="O111" s="1">
        <f t="shared" si="27"/>
        <v>11267.333333333334</v>
      </c>
      <c r="P111" s="1">
        <f t="shared" si="27"/>
        <v>81218.33333333333</v>
      </c>
      <c r="Q111" s="1">
        <f t="shared" si="39"/>
        <v>10197.25</v>
      </c>
      <c r="R111" s="1">
        <f t="shared" si="39"/>
        <v>76060.66666666667</v>
      </c>
      <c r="S111" s="1">
        <f t="shared" si="29"/>
        <v>10901.916666666666</v>
      </c>
      <c r="T111" s="1">
        <f t="shared" si="30"/>
        <v>81085.16666666667</v>
      </c>
      <c r="U111" s="1">
        <f t="shared" si="31"/>
        <v>10968.958333333332</v>
      </c>
      <c r="V111" s="1">
        <f t="shared" si="32"/>
        <v>81509.45833333334</v>
      </c>
      <c r="W111" s="2">
        <f t="shared" si="33"/>
        <v>1.0042886175001426</v>
      </c>
      <c r="X111" s="2">
        <f t="shared" si="34"/>
        <v>0.9624036474294648</v>
      </c>
      <c r="Y111" s="19">
        <f t="shared" si="44"/>
        <v>1.02684493402992</v>
      </c>
      <c r="Z111" s="19">
        <f t="shared" si="45"/>
        <v>1.0147845535742643</v>
      </c>
    </row>
    <row r="112" spans="1:26" ht="12.75">
      <c r="B112" t="s">
        <v>16</v>
      </c>
      <c r="C112" s="1">
        <v>12032</v>
      </c>
      <c r="D112" s="1">
        <v>86520</v>
      </c>
      <c r="E112" s="1">
        <f t="shared" si="37"/>
        <v>10387</v>
      </c>
      <c r="F112" s="1">
        <f t="shared" si="38"/>
        <v>77355.33333333333</v>
      </c>
      <c r="G112" s="2">
        <f t="shared" si="42"/>
        <v>44.14877007945043</v>
      </c>
      <c r="H112" s="2">
        <f t="shared" si="43"/>
        <v>34.716298213049555</v>
      </c>
      <c r="I112" s="3">
        <f t="shared" si="46"/>
        <v>1.158371040723982</v>
      </c>
      <c r="J112" s="3">
        <f t="shared" si="46"/>
        <v>1.1184749166185481</v>
      </c>
      <c r="K112" s="3">
        <f t="shared" si="47"/>
        <v>1645</v>
      </c>
      <c r="L112" s="3">
        <f t="shared" si="47"/>
        <v>9164.666666666672</v>
      </c>
      <c r="M112" s="1">
        <f t="shared" si="28"/>
        <v>11267.333333333334</v>
      </c>
      <c r="N112" s="1">
        <f t="shared" si="28"/>
        <v>81218.33333333333</v>
      </c>
      <c r="O112" s="1">
        <f t="shared" si="27"/>
        <v>11444.666666666666</v>
      </c>
      <c r="P112" s="1">
        <f t="shared" si="27"/>
        <v>81992.33333333333</v>
      </c>
      <c r="Q112" s="1">
        <f t="shared" si="39"/>
        <v>10387</v>
      </c>
      <c r="R112" s="1">
        <f t="shared" si="39"/>
        <v>77355.33333333333</v>
      </c>
      <c r="S112" s="1">
        <f t="shared" si="29"/>
        <v>11098.583333333334</v>
      </c>
      <c r="T112" s="1">
        <f t="shared" si="30"/>
        <v>82550.16666666667</v>
      </c>
      <c r="U112" s="1">
        <f t="shared" si="31"/>
        <v>11000.25</v>
      </c>
      <c r="V112" s="1">
        <f t="shared" si="32"/>
        <v>81817.66666666667</v>
      </c>
      <c r="W112" s="2">
        <f t="shared" si="33"/>
        <v>1.0937933228790255</v>
      </c>
      <c r="X112" s="2">
        <f t="shared" si="34"/>
        <v>1.0574733248320451</v>
      </c>
      <c r="Y112" s="19">
        <f t="shared" si="44"/>
        <v>1.2100813503087802</v>
      </c>
      <c r="Z112" s="19">
        <f t="shared" si="45"/>
        <v>1.1124130071728653</v>
      </c>
    </row>
    <row r="113" spans="1:26" ht="12.75">
      <c r="A113">
        <v>1988</v>
      </c>
      <c r="B113" t="s">
        <v>5</v>
      </c>
      <c r="C113" s="1">
        <v>11286</v>
      </c>
      <c r="D113" s="1">
        <v>81012</v>
      </c>
      <c r="E113" s="1">
        <f t="shared" si="37"/>
        <v>10661</v>
      </c>
      <c r="F113" s="1">
        <f t="shared" si="38"/>
        <v>79147.16666666667</v>
      </c>
      <c r="G113" s="2">
        <f t="shared" si="42"/>
        <v>40.79348484014747</v>
      </c>
      <c r="H113" s="2">
        <f t="shared" si="43"/>
        <v>32.052984368026415</v>
      </c>
      <c r="I113" s="3">
        <f>C113/AVERAGE(C$113:C$124)</f>
        <v>0.9226618705035972</v>
      </c>
      <c r="J113" s="3">
        <f>D113/AVERAGE(D$113:D$124)</f>
        <v>0.9092085819569405</v>
      </c>
      <c r="K113" s="3">
        <f>C113-AVERAGE(C$113:C$124)</f>
        <v>-946</v>
      </c>
      <c r="L113" s="3">
        <f>D113-AVERAGE(D$113:D$124)</f>
        <v>-8089.6666666666715</v>
      </c>
      <c r="M113" s="1">
        <f t="shared" si="28"/>
        <v>11444.666666666666</v>
      </c>
      <c r="N113" s="1">
        <f t="shared" si="28"/>
        <v>81992.33333333333</v>
      </c>
      <c r="O113" s="1">
        <f t="shared" si="27"/>
        <v>11585.666666666666</v>
      </c>
      <c r="P113" s="1">
        <f t="shared" si="27"/>
        <v>83081.66666666667</v>
      </c>
      <c r="Q113" s="1">
        <f t="shared" si="39"/>
        <v>10661</v>
      </c>
      <c r="R113" s="1">
        <f t="shared" si="39"/>
        <v>79147.16666666667</v>
      </c>
      <c r="S113" s="1">
        <f t="shared" si="29"/>
        <v>11379.416666666666</v>
      </c>
      <c r="T113" s="1">
        <f t="shared" si="30"/>
        <v>84428.58333333333</v>
      </c>
      <c r="U113" s="1">
        <f t="shared" si="31"/>
        <v>11239</v>
      </c>
      <c r="V113" s="1">
        <f t="shared" si="32"/>
        <v>83489.375</v>
      </c>
      <c r="W113" s="2">
        <f t="shared" si="33"/>
        <v>1.0041818667141205</v>
      </c>
      <c r="X113" s="2">
        <f t="shared" si="34"/>
        <v>0.9703270625753277</v>
      </c>
      <c r="Y113" s="19">
        <f t="shared" si="44"/>
        <v>0.8224824193987154</v>
      </c>
      <c r="Z113" s="19">
        <f t="shared" si="45"/>
        <v>0.8064536260206355</v>
      </c>
    </row>
    <row r="114" spans="1:26" ht="12.75">
      <c r="B114" t="s">
        <v>6</v>
      </c>
      <c r="C114" s="1">
        <v>11439</v>
      </c>
      <c r="D114" s="1">
        <v>81713</v>
      </c>
      <c r="E114" s="1">
        <f t="shared" si="37"/>
        <v>10844.833333333334</v>
      </c>
      <c r="F114" s="1">
        <f t="shared" si="38"/>
        <v>80235.75</v>
      </c>
      <c r="G114" s="2">
        <f t="shared" si="42"/>
        <v>36.91098650226718</v>
      </c>
      <c r="H114" s="2">
        <f t="shared" si="43"/>
        <v>28.92849825855359</v>
      </c>
      <c r="I114" s="3">
        <f aca="true" t="shared" si="48" ref="I114:J124">C114/AVERAGE(C$113:C$124)</f>
        <v>0.9351700457815566</v>
      </c>
      <c r="J114" s="3">
        <f t="shared" si="48"/>
        <v>0.9170759993266119</v>
      </c>
      <c r="K114" s="3">
        <f aca="true" t="shared" si="49" ref="K114:L124">C114-AVERAGE(C$113:C$124)</f>
        <v>-793</v>
      </c>
      <c r="L114" s="3">
        <f t="shared" si="49"/>
        <v>-7388.6666666666715</v>
      </c>
      <c r="M114" s="1">
        <f t="shared" si="28"/>
        <v>11585.666666666666</v>
      </c>
      <c r="N114" s="1">
        <f t="shared" si="28"/>
        <v>83081.66666666667</v>
      </c>
      <c r="O114" s="1">
        <f t="shared" si="27"/>
        <v>12202</v>
      </c>
      <c r="P114" s="1">
        <f t="shared" si="27"/>
        <v>89160.33333333333</v>
      </c>
      <c r="Q114" s="1">
        <f t="shared" si="39"/>
        <v>10844.833333333334</v>
      </c>
      <c r="R114" s="1">
        <f t="shared" si="39"/>
        <v>80235.75</v>
      </c>
      <c r="S114" s="1">
        <f t="shared" si="29"/>
        <v>11357.916666666666</v>
      </c>
      <c r="T114" s="1">
        <f t="shared" si="30"/>
        <v>84111.75</v>
      </c>
      <c r="U114" s="1">
        <f t="shared" si="31"/>
        <v>11368.666666666666</v>
      </c>
      <c r="V114" s="1">
        <f t="shared" si="32"/>
        <v>84270.16666666666</v>
      </c>
      <c r="W114" s="2">
        <f t="shared" si="33"/>
        <v>1.0061865947340645</v>
      </c>
      <c r="X114" s="2">
        <f t="shared" si="34"/>
        <v>0.9696551369504037</v>
      </c>
      <c r="Y114" s="19">
        <f t="shared" si="44"/>
        <v>0.9285170669909344</v>
      </c>
      <c r="Z114" s="19">
        <f t="shared" si="45"/>
        <v>0.912444767321604</v>
      </c>
    </row>
    <row r="115" spans="1:26" ht="12.75">
      <c r="B115" t="s">
        <v>7</v>
      </c>
      <c r="C115" s="1">
        <v>13881</v>
      </c>
      <c r="D115" s="1">
        <v>104756</v>
      </c>
      <c r="E115" s="1">
        <f t="shared" si="37"/>
        <v>11036</v>
      </c>
      <c r="F115" s="1">
        <f t="shared" si="38"/>
        <v>81933.75</v>
      </c>
      <c r="G115" s="2">
        <f t="shared" si="42"/>
        <v>33.022620434730186</v>
      </c>
      <c r="H115" s="2">
        <f t="shared" si="43"/>
        <v>26.79301197641084</v>
      </c>
      <c r="I115" s="3">
        <f t="shared" si="48"/>
        <v>1.1348103335513406</v>
      </c>
      <c r="J115" s="3">
        <f t="shared" si="48"/>
        <v>1.1756906904098314</v>
      </c>
      <c r="K115" s="3">
        <f t="shared" si="49"/>
        <v>1649</v>
      </c>
      <c r="L115" s="3">
        <f t="shared" si="49"/>
        <v>15654.333333333328</v>
      </c>
      <c r="M115" s="1">
        <f t="shared" si="28"/>
        <v>12202</v>
      </c>
      <c r="N115" s="1">
        <f t="shared" si="28"/>
        <v>89160.33333333333</v>
      </c>
      <c r="O115" s="1">
        <f t="shared" si="27"/>
        <v>11868</v>
      </c>
      <c r="P115" s="1">
        <f t="shared" si="27"/>
        <v>87460.33333333333</v>
      </c>
      <c r="Q115" s="1">
        <f t="shared" si="39"/>
        <v>11036</v>
      </c>
      <c r="R115" s="1">
        <f t="shared" si="39"/>
        <v>81933.75</v>
      </c>
      <c r="S115" s="1">
        <f t="shared" si="29"/>
        <v>11671.916666666666</v>
      </c>
      <c r="T115" s="1">
        <f t="shared" si="30"/>
        <v>85611.08333333333</v>
      </c>
      <c r="U115" s="1">
        <f t="shared" si="31"/>
        <v>11514.916666666666</v>
      </c>
      <c r="V115" s="1">
        <f t="shared" si="32"/>
        <v>84861.41666666666</v>
      </c>
      <c r="W115" s="2">
        <f t="shared" si="33"/>
        <v>1.2054798486021756</v>
      </c>
      <c r="X115" s="2">
        <f t="shared" si="34"/>
        <v>1.2344361444197747</v>
      </c>
      <c r="Y115" s="19">
        <f t="shared" si="44"/>
        <v>1.1655111323391407</v>
      </c>
      <c r="Z115" s="19">
        <f t="shared" si="45"/>
        <v>1.1523272018017037</v>
      </c>
    </row>
    <row r="116" spans="1:26" ht="12.75">
      <c r="B116" t="s">
        <v>8</v>
      </c>
      <c r="C116" s="1">
        <v>10284</v>
      </c>
      <c r="D116" s="1">
        <v>75912</v>
      </c>
      <c r="E116" s="1">
        <f t="shared" si="37"/>
        <v>10901.916666666666</v>
      </c>
      <c r="F116" s="1">
        <f t="shared" si="38"/>
        <v>81085.16666666667</v>
      </c>
      <c r="G116" s="2">
        <f t="shared" si="42"/>
        <v>24.624192657229386</v>
      </c>
      <c r="H116" s="2">
        <f t="shared" si="43"/>
        <v>20.252660823483467</v>
      </c>
      <c r="I116" s="3">
        <f t="shared" si="48"/>
        <v>0.8407455853499018</v>
      </c>
      <c r="J116" s="3">
        <f t="shared" si="48"/>
        <v>0.8519705953872916</v>
      </c>
      <c r="K116" s="3">
        <f t="shared" si="49"/>
        <v>-1948</v>
      </c>
      <c r="L116" s="3">
        <f t="shared" si="49"/>
        <v>-13189.666666666672</v>
      </c>
      <c r="M116" s="1">
        <f t="shared" si="28"/>
        <v>11868</v>
      </c>
      <c r="N116" s="1">
        <f t="shared" si="28"/>
        <v>87460.33333333333</v>
      </c>
      <c r="O116" s="1">
        <f t="shared" si="27"/>
        <v>12318</v>
      </c>
      <c r="P116" s="1">
        <f t="shared" si="27"/>
        <v>92845.33333333333</v>
      </c>
      <c r="Q116" s="1">
        <f t="shared" si="39"/>
        <v>10901.916666666666</v>
      </c>
      <c r="R116" s="1">
        <f t="shared" si="39"/>
        <v>81085.16666666667</v>
      </c>
      <c r="S116" s="1">
        <f t="shared" si="29"/>
        <v>11846.166666666666</v>
      </c>
      <c r="T116" s="1">
        <f t="shared" si="30"/>
        <v>86750</v>
      </c>
      <c r="U116" s="1">
        <f t="shared" si="31"/>
        <v>11759.041666666666</v>
      </c>
      <c r="V116" s="1">
        <f t="shared" si="32"/>
        <v>86180.54166666666</v>
      </c>
      <c r="W116" s="2">
        <f t="shared" si="33"/>
        <v>0.8745610647126149</v>
      </c>
      <c r="X116" s="2">
        <f t="shared" si="34"/>
        <v>0.880848490064221</v>
      </c>
      <c r="Y116" s="19">
        <f t="shared" si="44"/>
        <v>1.0208231484982384</v>
      </c>
      <c r="Z116" s="19">
        <f t="shared" si="45"/>
        <v>1.0091073371115629</v>
      </c>
    </row>
    <row r="117" spans="1:26" ht="12.75">
      <c r="B117" t="s">
        <v>9</v>
      </c>
      <c r="C117" s="1">
        <v>12789</v>
      </c>
      <c r="D117" s="1">
        <v>97868</v>
      </c>
      <c r="E117" s="1">
        <f t="shared" si="37"/>
        <v>11098.583333333334</v>
      </c>
      <c r="F117" s="1">
        <f t="shared" si="38"/>
        <v>82550.16666666667</v>
      </c>
      <c r="G117" s="2">
        <f t="shared" si="42"/>
        <v>22.73799649801863</v>
      </c>
      <c r="H117" s="2">
        <f t="shared" si="43"/>
        <v>19.3456124371708</v>
      </c>
      <c r="I117" s="3">
        <f t="shared" si="48"/>
        <v>1.04553629823414</v>
      </c>
      <c r="J117" s="3">
        <f t="shared" si="48"/>
        <v>1.098385739136941</v>
      </c>
      <c r="K117" s="3">
        <f t="shared" si="49"/>
        <v>557</v>
      </c>
      <c r="L117" s="3">
        <f t="shared" si="49"/>
        <v>8766.333333333328</v>
      </c>
      <c r="M117" s="1">
        <f t="shared" si="28"/>
        <v>12318</v>
      </c>
      <c r="N117" s="1">
        <f t="shared" si="28"/>
        <v>92845.33333333333</v>
      </c>
      <c r="O117" s="1">
        <f t="shared" si="27"/>
        <v>12067.333333333334</v>
      </c>
      <c r="P117" s="1">
        <f t="shared" si="27"/>
        <v>92066.33333333333</v>
      </c>
      <c r="Q117" s="1">
        <f t="shared" si="39"/>
        <v>11098.583333333334</v>
      </c>
      <c r="R117" s="1">
        <f t="shared" si="39"/>
        <v>82550.16666666667</v>
      </c>
      <c r="S117" s="1">
        <f t="shared" si="29"/>
        <v>11988.166666666666</v>
      </c>
      <c r="T117" s="1">
        <f t="shared" si="30"/>
        <v>87407.16666666667</v>
      </c>
      <c r="U117" s="1">
        <f t="shared" si="31"/>
        <v>11917.166666666666</v>
      </c>
      <c r="V117" s="1">
        <f t="shared" si="32"/>
        <v>87078.58333333334</v>
      </c>
      <c r="W117" s="2">
        <f t="shared" si="33"/>
        <v>1.0731577696040726</v>
      </c>
      <c r="X117" s="2">
        <f t="shared" si="34"/>
        <v>1.12390436607547</v>
      </c>
      <c r="Y117" s="19">
        <f t="shared" si="44"/>
        <v>1.0453372590136807</v>
      </c>
      <c r="Z117" s="19">
        <f t="shared" si="45"/>
        <v>1.0969735715485907</v>
      </c>
    </row>
    <row r="118" spans="1:26" ht="12.75">
      <c r="B118" t="s">
        <v>10</v>
      </c>
      <c r="C118" s="1">
        <v>13129</v>
      </c>
      <c r="D118" s="1">
        <v>102419</v>
      </c>
      <c r="E118" s="1">
        <f t="shared" si="37"/>
        <v>11379.416666666666</v>
      </c>
      <c r="F118" s="1">
        <f t="shared" si="38"/>
        <v>84428.58333333333</v>
      </c>
      <c r="G118" s="2">
        <f t="shared" si="42"/>
        <v>23.753205912472907</v>
      </c>
      <c r="H118" s="2">
        <f t="shared" si="43"/>
        <v>20.273063230009626</v>
      </c>
      <c r="I118" s="3">
        <f t="shared" si="48"/>
        <v>1.073332243296272</v>
      </c>
      <c r="J118" s="3">
        <f t="shared" si="48"/>
        <v>1.1494622247993864</v>
      </c>
      <c r="K118" s="3">
        <f t="shared" si="49"/>
        <v>897</v>
      </c>
      <c r="L118" s="3">
        <f t="shared" si="49"/>
        <v>13317.333333333328</v>
      </c>
      <c r="M118" s="1">
        <f t="shared" si="28"/>
        <v>12067.333333333334</v>
      </c>
      <c r="N118" s="1">
        <f t="shared" si="28"/>
        <v>92066.33333333333</v>
      </c>
      <c r="O118" s="1">
        <f t="shared" si="27"/>
        <v>13137.333333333334</v>
      </c>
      <c r="P118" s="1">
        <f t="shared" si="27"/>
        <v>102342.66666666667</v>
      </c>
      <c r="Q118" s="1">
        <f t="shared" si="39"/>
        <v>11379.416666666666</v>
      </c>
      <c r="R118" s="1">
        <f t="shared" si="39"/>
        <v>84428.58333333333</v>
      </c>
      <c r="S118" s="1">
        <f t="shared" si="29"/>
        <v>12129.916666666666</v>
      </c>
      <c r="T118" s="1">
        <f t="shared" si="30"/>
        <v>88294.16666666667</v>
      </c>
      <c r="U118" s="1">
        <f t="shared" si="31"/>
        <v>12059.041666666666</v>
      </c>
      <c r="V118" s="1">
        <f t="shared" si="32"/>
        <v>87850.66666666667</v>
      </c>
      <c r="W118" s="2">
        <f t="shared" si="33"/>
        <v>1.0887266470179706</v>
      </c>
      <c r="X118" s="2">
        <f t="shared" si="34"/>
        <v>1.1658306520155415</v>
      </c>
      <c r="Y118" s="19">
        <f t="shared" si="44"/>
        <v>1.0625034784169753</v>
      </c>
      <c r="Z118" s="19">
        <f t="shared" si="45"/>
        <v>1.1453649625458995</v>
      </c>
    </row>
    <row r="119" spans="1:26" ht="12.75">
      <c r="B119" t="s">
        <v>11</v>
      </c>
      <c r="C119" s="1">
        <v>13494</v>
      </c>
      <c r="D119" s="1">
        <v>106741</v>
      </c>
      <c r="E119" s="1">
        <f t="shared" si="37"/>
        <v>11357.916666666666</v>
      </c>
      <c r="F119" s="1">
        <f t="shared" si="38"/>
        <v>84111.75</v>
      </c>
      <c r="G119" s="2">
        <f t="shared" si="42"/>
        <v>19.43025385336614</v>
      </c>
      <c r="H119" s="2">
        <f t="shared" si="43"/>
        <v>15.9900757990154</v>
      </c>
      <c r="I119" s="3">
        <f t="shared" si="48"/>
        <v>1.1031720078482667</v>
      </c>
      <c r="J119" s="3">
        <f t="shared" si="48"/>
        <v>1.1979686126335085</v>
      </c>
      <c r="K119" s="3">
        <f t="shared" si="49"/>
        <v>1262</v>
      </c>
      <c r="L119" s="3">
        <f t="shared" si="49"/>
        <v>17639.33333333333</v>
      </c>
      <c r="M119" s="1">
        <f t="shared" si="28"/>
        <v>13137.333333333334</v>
      </c>
      <c r="N119" s="1">
        <f t="shared" si="28"/>
        <v>102342.66666666667</v>
      </c>
      <c r="O119" s="1">
        <f t="shared" si="27"/>
        <v>13004</v>
      </c>
      <c r="P119" s="1">
        <f t="shared" si="27"/>
        <v>95551</v>
      </c>
      <c r="Q119" s="1">
        <f t="shared" si="39"/>
        <v>11357.916666666666</v>
      </c>
      <c r="R119" s="1">
        <f t="shared" si="39"/>
        <v>84111.75</v>
      </c>
      <c r="S119" s="1">
        <f t="shared" si="29"/>
        <v>12232</v>
      </c>
      <c r="T119" s="1">
        <f t="shared" si="30"/>
        <v>89101.66666666667</v>
      </c>
      <c r="U119" s="1">
        <f t="shared" si="31"/>
        <v>12180.958333333332</v>
      </c>
      <c r="V119" s="1">
        <f t="shared" si="32"/>
        <v>88697.91666666667</v>
      </c>
      <c r="W119" s="2">
        <f t="shared" si="33"/>
        <v>1.1077946111246038</v>
      </c>
      <c r="X119" s="2">
        <f t="shared" si="34"/>
        <v>1.2034217263652378</v>
      </c>
      <c r="Y119" s="19">
        <f t="shared" si="44"/>
        <v>1.2792902898718093</v>
      </c>
      <c r="Z119" s="19">
        <f t="shared" si="45"/>
        <v>1.3658698729721497</v>
      </c>
    </row>
    <row r="120" spans="1:26" ht="12.75">
      <c r="B120" t="s">
        <v>12</v>
      </c>
      <c r="C120" s="1">
        <v>12389</v>
      </c>
      <c r="D120" s="1">
        <v>77493</v>
      </c>
      <c r="E120" s="1">
        <f t="shared" si="37"/>
        <v>11671.916666666666</v>
      </c>
      <c r="F120" s="1">
        <f t="shared" si="38"/>
        <v>85611.08333333333</v>
      </c>
      <c r="G120" s="2">
        <f t="shared" si="42"/>
        <v>20.026908212146395</v>
      </c>
      <c r="H120" s="2">
        <f t="shared" si="43"/>
        <v>16.043094850011784</v>
      </c>
      <c r="I120" s="3">
        <f t="shared" si="48"/>
        <v>1.0128351863963374</v>
      </c>
      <c r="J120" s="3">
        <f t="shared" si="48"/>
        <v>0.8697143712238827</v>
      </c>
      <c r="K120" s="3">
        <f t="shared" si="49"/>
        <v>157</v>
      </c>
      <c r="L120" s="3">
        <f t="shared" si="49"/>
        <v>-11608.666666666672</v>
      </c>
      <c r="M120" s="1">
        <f t="shared" si="28"/>
        <v>13004</v>
      </c>
      <c r="N120" s="1">
        <f t="shared" si="28"/>
        <v>95551</v>
      </c>
      <c r="O120" s="1">
        <f t="shared" si="27"/>
        <v>11848</v>
      </c>
      <c r="P120" s="1">
        <f t="shared" si="27"/>
        <v>84555</v>
      </c>
      <c r="Q120" s="1">
        <f t="shared" si="39"/>
        <v>11671.916666666666</v>
      </c>
      <c r="R120" s="1">
        <f t="shared" si="39"/>
        <v>85611.08333333333</v>
      </c>
      <c r="S120" s="1">
        <f t="shared" si="29"/>
        <v>12358.416666666666</v>
      </c>
      <c r="T120" s="1">
        <f t="shared" si="30"/>
        <v>89584.25</v>
      </c>
      <c r="U120" s="1">
        <f t="shared" si="31"/>
        <v>12295.208333333332</v>
      </c>
      <c r="V120" s="1">
        <f t="shared" si="32"/>
        <v>89342.95833333334</v>
      </c>
      <c r="W120" s="2">
        <f t="shared" si="33"/>
        <v>1.007628310486809</v>
      </c>
      <c r="X120" s="2">
        <f t="shared" si="34"/>
        <v>0.8673655030638022</v>
      </c>
      <c r="Y120" s="19">
        <f t="shared" si="44"/>
        <v>0.8818207018354688</v>
      </c>
      <c r="Z120" s="19">
        <f t="shared" si="45"/>
        <v>0.7947713012566674</v>
      </c>
    </row>
    <row r="121" spans="1:26" ht="12.75">
      <c r="B121" t="s">
        <v>13</v>
      </c>
      <c r="C121" s="1">
        <v>9661</v>
      </c>
      <c r="D121" s="1">
        <v>69431</v>
      </c>
      <c r="E121" s="1">
        <f t="shared" si="37"/>
        <v>11846.166666666666</v>
      </c>
      <c r="F121" s="1">
        <f t="shared" si="38"/>
        <v>86750</v>
      </c>
      <c r="G121" s="2">
        <f t="shared" si="42"/>
        <v>20.145709021450642</v>
      </c>
      <c r="H121" s="2">
        <f t="shared" si="43"/>
        <v>16.269589080263998</v>
      </c>
      <c r="I121" s="3">
        <f t="shared" si="48"/>
        <v>0.7898136036625245</v>
      </c>
      <c r="J121" s="3">
        <f t="shared" si="48"/>
        <v>0.7792334599053515</v>
      </c>
      <c r="K121" s="3">
        <f t="shared" si="49"/>
        <v>-2571</v>
      </c>
      <c r="L121" s="3">
        <f t="shared" si="49"/>
        <v>-19670.66666666667</v>
      </c>
      <c r="M121" s="1">
        <f t="shared" si="28"/>
        <v>11848</v>
      </c>
      <c r="N121" s="1">
        <f t="shared" si="28"/>
        <v>84555</v>
      </c>
      <c r="O121" s="1">
        <f t="shared" si="27"/>
        <v>11502.666666666666</v>
      </c>
      <c r="P121" s="1">
        <f t="shared" si="27"/>
        <v>77833.33333333333</v>
      </c>
      <c r="Q121" s="1">
        <f t="shared" si="39"/>
        <v>11846.166666666666</v>
      </c>
      <c r="R121" s="1">
        <f t="shared" si="39"/>
        <v>86750</v>
      </c>
      <c r="S121" s="1">
        <f t="shared" si="29"/>
        <v>12529.166666666666</v>
      </c>
      <c r="T121" s="1">
        <f t="shared" si="30"/>
        <v>90876.08333333333</v>
      </c>
      <c r="U121" s="1">
        <f t="shared" si="31"/>
        <v>12443.791666666666</v>
      </c>
      <c r="V121" s="1">
        <f t="shared" si="32"/>
        <v>90230.16666666666</v>
      </c>
      <c r="W121" s="2">
        <f t="shared" si="33"/>
        <v>0.7763710819652371</v>
      </c>
      <c r="X121" s="2">
        <f t="shared" si="34"/>
        <v>0.7694876621085706</v>
      </c>
      <c r="Y121" s="19">
        <f t="shared" si="44"/>
        <v>0.7492670759566552</v>
      </c>
      <c r="Z121" s="19">
        <f t="shared" si="45"/>
        <v>0.7393130153616007</v>
      </c>
    </row>
    <row r="122" spans="1:26" ht="12.75">
      <c r="B122" t="s">
        <v>14</v>
      </c>
      <c r="C122" s="1">
        <v>12458</v>
      </c>
      <c r="D122" s="1">
        <v>86576</v>
      </c>
      <c r="E122" s="1">
        <f t="shared" si="37"/>
        <v>11988.166666666666</v>
      </c>
      <c r="F122" s="1">
        <f t="shared" si="38"/>
        <v>87407.16666666667</v>
      </c>
      <c r="G122" s="2">
        <f t="shared" si="42"/>
        <v>19.80080112590666</v>
      </c>
      <c r="H122" s="2">
        <f t="shared" si="43"/>
        <v>16.19018712087309</v>
      </c>
      <c r="I122" s="3">
        <f t="shared" si="48"/>
        <v>1.0184761281883583</v>
      </c>
      <c r="J122" s="3">
        <f t="shared" si="48"/>
        <v>0.9716541029909653</v>
      </c>
      <c r="K122" s="3">
        <f t="shared" si="49"/>
        <v>226</v>
      </c>
      <c r="L122" s="3">
        <f t="shared" si="49"/>
        <v>-2525.6666666666715</v>
      </c>
      <c r="M122" s="1">
        <f t="shared" si="28"/>
        <v>11502.666666666666</v>
      </c>
      <c r="N122" s="1">
        <f t="shared" si="28"/>
        <v>77833.33333333333</v>
      </c>
      <c r="O122" s="1">
        <f t="shared" si="27"/>
        <v>11612</v>
      </c>
      <c r="P122" s="1">
        <f t="shared" si="27"/>
        <v>81698.66666666667</v>
      </c>
      <c r="Q122" s="1">
        <f t="shared" si="39"/>
        <v>11988.166666666666</v>
      </c>
      <c r="R122" s="1">
        <f t="shared" si="39"/>
        <v>87407.16666666667</v>
      </c>
      <c r="S122" s="1">
        <f t="shared" si="29"/>
        <v>12676.666666666666</v>
      </c>
      <c r="T122" s="1">
        <f t="shared" si="30"/>
        <v>91290.33333333333</v>
      </c>
      <c r="U122" s="1">
        <f t="shared" si="31"/>
        <v>12602.916666666666</v>
      </c>
      <c r="V122" s="1">
        <f t="shared" si="32"/>
        <v>91083.20833333333</v>
      </c>
      <c r="W122" s="2">
        <f t="shared" si="33"/>
        <v>0.9885013389757662</v>
      </c>
      <c r="X122" s="2">
        <f t="shared" si="34"/>
        <v>0.950515485611371</v>
      </c>
      <c r="Y122" s="19">
        <f t="shared" si="44"/>
        <v>1.0267566635566798</v>
      </c>
      <c r="Z122" s="19">
        <f t="shared" si="45"/>
        <v>1.0149923210018423</v>
      </c>
    </row>
    <row r="123" spans="1:26" ht="12.75">
      <c r="B123" t="s">
        <v>15</v>
      </c>
      <c r="C123" s="1">
        <v>12717</v>
      </c>
      <c r="D123" s="1">
        <v>89089</v>
      </c>
      <c r="E123" s="1">
        <f t="shared" si="37"/>
        <v>12129.916666666666</v>
      </c>
      <c r="F123" s="1">
        <f t="shared" si="38"/>
        <v>88294.16666666667</v>
      </c>
      <c r="G123" s="2">
        <f t="shared" si="42"/>
        <v>18.952822247828237</v>
      </c>
      <c r="H123" s="2">
        <f t="shared" si="43"/>
        <v>16.08387164631742</v>
      </c>
      <c r="I123" s="3">
        <f t="shared" si="48"/>
        <v>1.0396500981033354</v>
      </c>
      <c r="J123" s="3">
        <f t="shared" si="48"/>
        <v>0.9998578402947943</v>
      </c>
      <c r="K123" s="3">
        <f t="shared" si="49"/>
        <v>485</v>
      </c>
      <c r="L123" s="3">
        <f t="shared" si="49"/>
        <v>-12.666666666671517</v>
      </c>
      <c r="M123" s="1">
        <f t="shared" si="28"/>
        <v>11612</v>
      </c>
      <c r="N123" s="1">
        <f t="shared" si="28"/>
        <v>81698.66666666667</v>
      </c>
      <c r="O123" s="1">
        <f t="shared" si="27"/>
        <v>12810.666666666666</v>
      </c>
      <c r="P123" s="1">
        <f t="shared" si="27"/>
        <v>90625</v>
      </c>
      <c r="Q123" s="1">
        <f t="shared" si="39"/>
        <v>12129.916666666666</v>
      </c>
      <c r="R123" s="1">
        <f t="shared" si="39"/>
        <v>88294.16666666667</v>
      </c>
      <c r="S123" s="1">
        <f t="shared" si="29"/>
        <v>12870.083333333334</v>
      </c>
      <c r="T123" s="1">
        <f t="shared" si="30"/>
        <v>92865.75</v>
      </c>
      <c r="U123" s="1">
        <f t="shared" si="31"/>
        <v>12773.375</v>
      </c>
      <c r="V123" s="1">
        <f t="shared" si="32"/>
        <v>92078.04166666666</v>
      </c>
      <c r="W123" s="2">
        <f t="shared" si="33"/>
        <v>0.9955865227475119</v>
      </c>
      <c r="X123" s="2">
        <f t="shared" si="34"/>
        <v>0.9675379535385066</v>
      </c>
      <c r="Y123" s="19">
        <f t="shared" si="44"/>
        <v>1.008090846387413</v>
      </c>
      <c r="Z123" s="19">
        <f t="shared" si="45"/>
        <v>0.9888873879464931</v>
      </c>
    </row>
    <row r="124" spans="1:26" ht="12.75">
      <c r="B124" t="s">
        <v>16</v>
      </c>
      <c r="C124" s="1">
        <v>13257</v>
      </c>
      <c r="D124" s="1">
        <v>96210</v>
      </c>
      <c r="E124" s="1">
        <f t="shared" si="37"/>
        <v>12232</v>
      </c>
      <c r="F124" s="1">
        <f t="shared" si="38"/>
        <v>89101.66666666667</v>
      </c>
      <c r="G124" s="2">
        <f t="shared" si="42"/>
        <v>17.762587850197363</v>
      </c>
      <c r="H124" s="2">
        <f t="shared" si="43"/>
        <v>15.18490429446797</v>
      </c>
      <c r="I124" s="3">
        <f t="shared" si="48"/>
        <v>1.0837965990843688</v>
      </c>
      <c r="J124" s="3">
        <f t="shared" si="48"/>
        <v>1.0797777819344943</v>
      </c>
      <c r="K124" s="3">
        <f t="shared" si="49"/>
        <v>1025</v>
      </c>
      <c r="L124" s="3">
        <f t="shared" si="49"/>
        <v>7108.3333333333285</v>
      </c>
      <c r="M124" s="1">
        <f t="shared" si="28"/>
        <v>12810.666666666666</v>
      </c>
      <c r="N124" s="1">
        <f t="shared" si="28"/>
        <v>90625</v>
      </c>
      <c r="O124" s="1">
        <f t="shared" si="27"/>
        <v>12925.666666666666</v>
      </c>
      <c r="P124" s="1">
        <f t="shared" si="27"/>
        <v>90700.66666666667</v>
      </c>
      <c r="Q124" s="1">
        <f t="shared" si="39"/>
        <v>12232</v>
      </c>
      <c r="R124" s="1">
        <f t="shared" si="39"/>
        <v>89101.66666666667</v>
      </c>
      <c r="S124" s="1">
        <f t="shared" si="29"/>
        <v>12928.166666666666</v>
      </c>
      <c r="T124" s="1">
        <f t="shared" si="30"/>
        <v>93108.41666666667</v>
      </c>
      <c r="U124" s="1">
        <f t="shared" si="31"/>
        <v>12899.125</v>
      </c>
      <c r="V124" s="1">
        <f t="shared" si="32"/>
        <v>92987.08333333334</v>
      </c>
      <c r="W124" s="2">
        <f t="shared" si="33"/>
        <v>1.0277441299312937</v>
      </c>
      <c r="X124" s="2">
        <f t="shared" si="34"/>
        <v>1.0346598317866729</v>
      </c>
      <c r="Y124" s="19">
        <f t="shared" si="44"/>
        <v>1.0727334781931481</v>
      </c>
      <c r="Z124" s="19">
        <f t="shared" si="45"/>
        <v>1.043815197215683</v>
      </c>
    </row>
    <row r="125" spans="1:26" ht="12.75">
      <c r="A125">
        <v>1989</v>
      </c>
      <c r="B125" t="s">
        <v>5</v>
      </c>
      <c r="C125" s="1">
        <v>12803</v>
      </c>
      <c r="D125" s="1">
        <v>86803</v>
      </c>
      <c r="E125" s="1">
        <f t="shared" si="37"/>
        <v>12358.416666666666</v>
      </c>
      <c r="F125" s="1">
        <f t="shared" si="38"/>
        <v>89584.25</v>
      </c>
      <c r="G125" s="2">
        <f t="shared" si="42"/>
        <v>15.921739674201902</v>
      </c>
      <c r="H125" s="2">
        <f t="shared" si="43"/>
        <v>13.186932360181345</v>
      </c>
      <c r="I125" s="3">
        <f>C125/AVERAGE(C$125:C$136)</f>
        <v>0.9345937659683189</v>
      </c>
      <c r="J125" s="3">
        <f>D125/AVERAGE(D$125:D$136)</f>
        <v>0.9062645459741964</v>
      </c>
      <c r="K125" s="3">
        <f>C125-AVERAGE(C$125:C$136)</f>
        <v>-896</v>
      </c>
      <c r="L125" s="3">
        <f>D125-AVERAGE(D$125:D$136)</f>
        <v>-8978.083333333328</v>
      </c>
      <c r="M125" s="1">
        <f t="shared" si="28"/>
        <v>12925.666666666666</v>
      </c>
      <c r="N125" s="1">
        <f t="shared" si="28"/>
        <v>90700.66666666667</v>
      </c>
      <c r="O125" s="1">
        <f t="shared" si="27"/>
        <v>13182.666666666666</v>
      </c>
      <c r="P125" s="1">
        <f t="shared" si="27"/>
        <v>93409.33333333333</v>
      </c>
      <c r="Q125" s="1">
        <f t="shared" si="39"/>
        <v>12358.416666666666</v>
      </c>
      <c r="R125" s="1">
        <f t="shared" si="39"/>
        <v>89584.25</v>
      </c>
      <c r="S125" s="1">
        <f t="shared" si="29"/>
        <v>13139.666666666666</v>
      </c>
      <c r="T125" s="1">
        <f t="shared" si="30"/>
        <v>94397.08333333333</v>
      </c>
      <c r="U125" s="1">
        <f t="shared" si="31"/>
        <v>13033.916666666666</v>
      </c>
      <c r="V125" s="1">
        <f t="shared" si="32"/>
        <v>93752.75</v>
      </c>
      <c r="W125" s="2">
        <f t="shared" si="33"/>
        <v>0.9822834016380342</v>
      </c>
      <c r="X125" s="2">
        <f t="shared" si="34"/>
        <v>0.9258715077691054</v>
      </c>
      <c r="Y125" s="19">
        <f t="shared" si="44"/>
        <v>0.954515715076138</v>
      </c>
      <c r="Z125" s="19">
        <f t="shared" si="45"/>
        <v>0.9167354402988283</v>
      </c>
    </row>
    <row r="126" spans="1:26" ht="12.75">
      <c r="B126" t="s">
        <v>6</v>
      </c>
      <c r="C126" s="1">
        <v>13488</v>
      </c>
      <c r="D126" s="1">
        <v>97215</v>
      </c>
      <c r="E126" s="1">
        <f t="shared" si="37"/>
        <v>12529.166666666666</v>
      </c>
      <c r="F126" s="1">
        <f t="shared" si="38"/>
        <v>90876.08333333333</v>
      </c>
      <c r="G126" s="2">
        <f t="shared" si="42"/>
        <v>15.531205335874205</v>
      </c>
      <c r="H126" s="2">
        <f t="shared" si="43"/>
        <v>13.26133716371234</v>
      </c>
      <c r="I126" s="3">
        <f aca="true" t="shared" si="50" ref="I126:J136">C126/AVERAGE(C$125:C$136)</f>
        <v>0.9845974158697716</v>
      </c>
      <c r="J126" s="3">
        <f t="shared" si="50"/>
        <v>1.0149707710203737</v>
      </c>
      <c r="K126" s="3">
        <f aca="true" t="shared" si="51" ref="K126:L136">C126-AVERAGE(C$125:C$136)</f>
        <v>-211</v>
      </c>
      <c r="L126" s="3">
        <f t="shared" si="51"/>
        <v>1433.9166666666715</v>
      </c>
      <c r="M126" s="1">
        <f t="shared" si="28"/>
        <v>13182.666666666666</v>
      </c>
      <c r="N126" s="1">
        <f t="shared" si="28"/>
        <v>93409.33333333333</v>
      </c>
      <c r="O126" s="1">
        <f t="shared" si="27"/>
        <v>13980.666666666666</v>
      </c>
      <c r="P126" s="1">
        <f t="shared" si="27"/>
        <v>97915</v>
      </c>
      <c r="Q126" s="1">
        <f t="shared" si="39"/>
        <v>12529.166666666666</v>
      </c>
      <c r="R126" s="1">
        <f t="shared" si="39"/>
        <v>90876.08333333333</v>
      </c>
      <c r="S126" s="1">
        <f t="shared" si="29"/>
        <v>13319.916666666666</v>
      </c>
      <c r="T126" s="1">
        <f t="shared" si="30"/>
        <v>94991.75</v>
      </c>
      <c r="U126" s="1">
        <f t="shared" si="31"/>
        <v>13229.791666666666</v>
      </c>
      <c r="V126" s="1">
        <f t="shared" si="32"/>
        <v>94694.41666666666</v>
      </c>
      <c r="W126" s="2">
        <f t="shared" si="33"/>
        <v>1.0195171881643388</v>
      </c>
      <c r="X126" s="2">
        <f t="shared" si="34"/>
        <v>1.0266180776233729</v>
      </c>
      <c r="Y126" s="19">
        <f t="shared" si="44"/>
        <v>1.0043029526999239</v>
      </c>
      <c r="Z126" s="19">
        <f t="shared" si="45"/>
        <v>0.9861129626644906</v>
      </c>
    </row>
    <row r="127" spans="1:26" ht="12.75">
      <c r="B127" t="s">
        <v>7</v>
      </c>
      <c r="C127" s="1">
        <v>15651</v>
      </c>
      <c r="D127" s="1">
        <v>109727</v>
      </c>
      <c r="E127" s="1">
        <f t="shared" si="37"/>
        <v>12676.666666666666</v>
      </c>
      <c r="F127" s="1">
        <f t="shared" si="38"/>
        <v>91290.33333333333</v>
      </c>
      <c r="G127" s="2">
        <f t="shared" si="42"/>
        <v>14.866497523257209</v>
      </c>
      <c r="H127" s="2">
        <f t="shared" si="43"/>
        <v>11.4196937566428</v>
      </c>
      <c r="I127" s="3">
        <f t="shared" si="50"/>
        <v>1.1424921527118768</v>
      </c>
      <c r="J127" s="3">
        <f t="shared" si="50"/>
        <v>1.1456019934346815</v>
      </c>
      <c r="K127" s="3">
        <f t="shared" si="51"/>
        <v>1952</v>
      </c>
      <c r="L127" s="3">
        <f t="shared" si="51"/>
        <v>13945.916666666672</v>
      </c>
      <c r="M127" s="1">
        <f t="shared" si="28"/>
        <v>13980.666666666666</v>
      </c>
      <c r="N127" s="1">
        <f t="shared" si="28"/>
        <v>97915</v>
      </c>
      <c r="O127" s="1">
        <f t="shared" si="27"/>
        <v>13914.666666666666</v>
      </c>
      <c r="P127" s="1">
        <f t="shared" si="27"/>
        <v>100586.33333333333</v>
      </c>
      <c r="Q127" s="1">
        <f t="shared" si="39"/>
        <v>12676.666666666666</v>
      </c>
      <c r="R127" s="1">
        <f t="shared" si="39"/>
        <v>91290.33333333333</v>
      </c>
      <c r="S127" s="1">
        <f t="shared" si="29"/>
        <v>13317</v>
      </c>
      <c r="T127" s="1">
        <f t="shared" si="30"/>
        <v>94834.83333333333</v>
      </c>
      <c r="U127" s="1">
        <f t="shared" si="31"/>
        <v>13318.458333333332</v>
      </c>
      <c r="V127" s="1">
        <f t="shared" si="32"/>
        <v>94913.29166666666</v>
      </c>
      <c r="W127" s="2">
        <f t="shared" si="33"/>
        <v>1.1751360111123974</v>
      </c>
      <c r="X127" s="2">
        <f t="shared" si="34"/>
        <v>1.1560762257130304</v>
      </c>
      <c r="Y127" s="19">
        <f t="shared" si="44"/>
        <v>1.1951433752489875</v>
      </c>
      <c r="Z127" s="19">
        <f t="shared" si="45"/>
        <v>1.1813663000768384</v>
      </c>
    </row>
    <row r="128" spans="1:26" ht="12.75">
      <c r="B128" t="s">
        <v>8</v>
      </c>
      <c r="C128" s="1">
        <v>12605</v>
      </c>
      <c r="D128" s="1">
        <v>94817</v>
      </c>
      <c r="E128" s="1">
        <f t="shared" si="37"/>
        <v>12870.083333333334</v>
      </c>
      <c r="F128" s="1">
        <f t="shared" si="38"/>
        <v>92865.75</v>
      </c>
      <c r="G128" s="2">
        <f t="shared" si="42"/>
        <v>18.053400395954867</v>
      </c>
      <c r="H128" s="2">
        <f t="shared" si="43"/>
        <v>14.52865402837756</v>
      </c>
      <c r="I128" s="3">
        <f t="shared" si="50"/>
        <v>0.9201401562157822</v>
      </c>
      <c r="J128" s="3">
        <f t="shared" si="50"/>
        <v>0.9899345121209564</v>
      </c>
      <c r="K128" s="3">
        <f t="shared" si="51"/>
        <v>-1094</v>
      </c>
      <c r="L128" s="3">
        <f t="shared" si="51"/>
        <v>-964.0833333333285</v>
      </c>
      <c r="M128" s="1">
        <f t="shared" si="28"/>
        <v>13914.666666666666</v>
      </c>
      <c r="N128" s="1">
        <f t="shared" si="28"/>
        <v>100586.33333333333</v>
      </c>
      <c r="O128" s="1">
        <f t="shared" si="27"/>
        <v>13914</v>
      </c>
      <c r="P128" s="1">
        <f t="shared" si="27"/>
        <v>101774.66666666667</v>
      </c>
      <c r="Q128" s="1">
        <f t="shared" si="39"/>
        <v>12870.083333333334</v>
      </c>
      <c r="R128" s="1">
        <f t="shared" si="39"/>
        <v>92865.75</v>
      </c>
      <c r="S128" s="1">
        <f t="shared" si="29"/>
        <v>13412.5</v>
      </c>
      <c r="T128" s="1">
        <f t="shared" si="30"/>
        <v>95097.75</v>
      </c>
      <c r="U128" s="1">
        <f t="shared" si="31"/>
        <v>13364.75</v>
      </c>
      <c r="V128" s="1">
        <f t="shared" si="32"/>
        <v>94966.29166666666</v>
      </c>
      <c r="W128" s="2">
        <f t="shared" si="33"/>
        <v>0.9431526964589686</v>
      </c>
      <c r="X128" s="2">
        <f t="shared" si="34"/>
        <v>0.9984279509703224</v>
      </c>
      <c r="Y128" s="19">
        <f t="shared" si="44"/>
        <v>1.010753721778548</v>
      </c>
      <c r="Z128" s="19">
        <f t="shared" si="45"/>
        <v>1.0132310936201046</v>
      </c>
    </row>
    <row r="129" spans="1:26" ht="12.75">
      <c r="B129" t="s">
        <v>9</v>
      </c>
      <c r="C129" s="1">
        <v>13486</v>
      </c>
      <c r="D129" s="1">
        <v>100780</v>
      </c>
      <c r="E129" s="1">
        <f t="shared" si="37"/>
        <v>12928.166666666666</v>
      </c>
      <c r="F129" s="1">
        <f t="shared" si="38"/>
        <v>93108.41666666667</v>
      </c>
      <c r="G129" s="2">
        <f t="shared" si="42"/>
        <v>16.48483665332661</v>
      </c>
      <c r="H129" s="2">
        <f t="shared" si="43"/>
        <v>12.790101372700647</v>
      </c>
      <c r="I129" s="3">
        <f t="shared" si="50"/>
        <v>0.9844514198116651</v>
      </c>
      <c r="J129" s="3">
        <f t="shared" si="50"/>
        <v>1.0521910641715093</v>
      </c>
      <c r="K129" s="3">
        <f t="shared" si="51"/>
        <v>-213</v>
      </c>
      <c r="L129" s="3">
        <f t="shared" si="51"/>
        <v>4998.9166666666715</v>
      </c>
      <c r="M129" s="1">
        <f t="shared" si="28"/>
        <v>13914</v>
      </c>
      <c r="N129" s="1">
        <f t="shared" si="28"/>
        <v>101774.66666666667</v>
      </c>
      <c r="O129" s="1">
        <f t="shared" si="27"/>
        <v>13919.333333333334</v>
      </c>
      <c r="P129" s="1">
        <f t="shared" si="27"/>
        <v>104493.33333333333</v>
      </c>
      <c r="Q129" s="1">
        <f t="shared" si="39"/>
        <v>12928.166666666666</v>
      </c>
      <c r="R129" s="1">
        <f t="shared" si="39"/>
        <v>93108.41666666667</v>
      </c>
      <c r="S129" s="1">
        <f t="shared" si="29"/>
        <v>13565.916666666666</v>
      </c>
      <c r="T129" s="1">
        <f t="shared" si="30"/>
        <v>95767.16666666667</v>
      </c>
      <c r="U129" s="1">
        <f t="shared" si="31"/>
        <v>13489.208333333332</v>
      </c>
      <c r="V129" s="1">
        <f t="shared" si="32"/>
        <v>95432.45833333334</v>
      </c>
      <c r="W129" s="2">
        <f t="shared" si="33"/>
        <v>0.9997621555502703</v>
      </c>
      <c r="X129" s="2">
        <f t="shared" si="34"/>
        <v>1.0560348309166299</v>
      </c>
      <c r="Y129" s="19">
        <f t="shared" si="44"/>
        <v>1.0409412193240046</v>
      </c>
      <c r="Z129" s="19">
        <f t="shared" si="45"/>
        <v>1.083865965587006</v>
      </c>
    </row>
    <row r="130" spans="1:26" ht="12.75">
      <c r="B130" t="s">
        <v>10</v>
      </c>
      <c r="C130" s="1">
        <v>15667</v>
      </c>
      <c r="D130" s="1">
        <v>117883</v>
      </c>
      <c r="E130" s="1">
        <f t="shared" si="37"/>
        <v>13139.666666666666</v>
      </c>
      <c r="F130" s="1">
        <f t="shared" si="38"/>
        <v>94397.08333333333</v>
      </c>
      <c r="G130" s="2">
        <f t="shared" si="42"/>
        <v>15.468719105402286</v>
      </c>
      <c r="H130" s="2">
        <f t="shared" si="43"/>
        <v>11.807020331779412</v>
      </c>
      <c r="I130" s="3">
        <f t="shared" si="50"/>
        <v>1.1436601211767283</v>
      </c>
      <c r="J130" s="3">
        <f t="shared" si="50"/>
        <v>1.2307545070225245</v>
      </c>
      <c r="K130" s="3">
        <f t="shared" si="51"/>
        <v>1968</v>
      </c>
      <c r="L130" s="3">
        <f t="shared" si="51"/>
        <v>22101.91666666667</v>
      </c>
      <c r="M130" s="1">
        <f t="shared" si="28"/>
        <v>13919.333333333334</v>
      </c>
      <c r="N130" s="1">
        <f t="shared" si="28"/>
        <v>104493.33333333333</v>
      </c>
      <c r="O130" s="1">
        <f t="shared" si="27"/>
        <v>14936.666666666666</v>
      </c>
      <c r="P130" s="1">
        <f t="shared" si="27"/>
        <v>110846.66666666667</v>
      </c>
      <c r="Q130" s="1">
        <f t="shared" si="39"/>
        <v>13139.666666666666</v>
      </c>
      <c r="R130" s="1">
        <f t="shared" si="39"/>
        <v>94397.08333333333</v>
      </c>
      <c r="S130" s="1">
        <f t="shared" si="29"/>
        <v>13617.666666666666</v>
      </c>
      <c r="T130" s="1">
        <f t="shared" si="30"/>
        <v>95971.66666666667</v>
      </c>
      <c r="U130" s="1">
        <f t="shared" si="31"/>
        <v>13591.791666666666</v>
      </c>
      <c r="V130" s="1">
        <f t="shared" si="32"/>
        <v>95869.41666666667</v>
      </c>
      <c r="W130" s="2">
        <f t="shared" si="33"/>
        <v>1.152680999255065</v>
      </c>
      <c r="X130" s="2">
        <f t="shared" si="34"/>
        <v>1.2296204994119604</v>
      </c>
      <c r="Y130" s="19">
        <f t="shared" si="44"/>
        <v>1.0691513245776483</v>
      </c>
      <c r="Z130" s="19">
        <f t="shared" si="45"/>
        <v>1.150473846365948</v>
      </c>
    </row>
    <row r="131" spans="1:26" ht="12.75">
      <c r="B131" t="s">
        <v>11</v>
      </c>
      <c r="C131" s="1">
        <v>15657</v>
      </c>
      <c r="D131" s="1">
        <v>113877</v>
      </c>
      <c r="E131" s="1">
        <f t="shared" si="37"/>
        <v>13319.916666666666</v>
      </c>
      <c r="F131" s="1">
        <f t="shared" si="38"/>
        <v>94991.75</v>
      </c>
      <c r="G131" s="2">
        <f t="shared" si="42"/>
        <v>17.27429472834659</v>
      </c>
      <c r="H131" s="2">
        <f t="shared" si="43"/>
        <v>12.935172553180735</v>
      </c>
      <c r="I131" s="3">
        <f t="shared" si="50"/>
        <v>1.142930140886196</v>
      </c>
      <c r="J131" s="3">
        <f t="shared" si="50"/>
        <v>1.1889299644240816</v>
      </c>
      <c r="K131" s="3">
        <f t="shared" si="51"/>
        <v>1958</v>
      </c>
      <c r="L131" s="3">
        <f t="shared" si="51"/>
        <v>18095.91666666667</v>
      </c>
      <c r="M131" s="1">
        <f t="shared" si="28"/>
        <v>14936.666666666666</v>
      </c>
      <c r="N131" s="1">
        <f t="shared" si="28"/>
        <v>110846.66666666667</v>
      </c>
      <c r="O131" s="1">
        <f t="shared" si="27"/>
        <v>14559.333333333334</v>
      </c>
      <c r="P131" s="1">
        <f t="shared" si="27"/>
        <v>102456.66666666667</v>
      </c>
      <c r="Q131" s="1">
        <f t="shared" si="39"/>
        <v>13319.916666666666</v>
      </c>
      <c r="R131" s="1">
        <f t="shared" si="39"/>
        <v>94991.75</v>
      </c>
      <c r="S131" s="1">
        <f t="shared" si="29"/>
        <v>13699</v>
      </c>
      <c r="T131" s="1">
        <f t="shared" si="30"/>
        <v>95781.08333333333</v>
      </c>
      <c r="U131" s="1">
        <f t="shared" si="31"/>
        <v>13658.333333333332</v>
      </c>
      <c r="V131" s="1">
        <f t="shared" si="32"/>
        <v>95876.375</v>
      </c>
      <c r="W131" s="2">
        <f t="shared" si="33"/>
        <v>1.1463331299572912</v>
      </c>
      <c r="X131" s="2">
        <f t="shared" si="34"/>
        <v>1.1877482852266785</v>
      </c>
      <c r="Y131" s="19">
        <f t="shared" si="44"/>
        <v>1.1967649854357092</v>
      </c>
      <c r="Z131" s="19">
        <f t="shared" si="45"/>
        <v>1.2774194314769114</v>
      </c>
    </row>
    <row r="132" spans="1:26" ht="12.75">
      <c r="B132" t="s">
        <v>12</v>
      </c>
      <c r="C132" s="1">
        <v>12354</v>
      </c>
      <c r="D132" s="1">
        <v>75610</v>
      </c>
      <c r="E132" s="1">
        <f t="shared" si="37"/>
        <v>13317</v>
      </c>
      <c r="F132" s="1">
        <f t="shared" si="38"/>
        <v>94834.83333333333</v>
      </c>
      <c r="G132" s="2">
        <f t="shared" si="42"/>
        <v>14.094371818396013</v>
      </c>
      <c r="H132" s="2">
        <f t="shared" si="43"/>
        <v>10.774013878654728</v>
      </c>
      <c r="I132" s="3">
        <f t="shared" si="50"/>
        <v>0.901817650923425</v>
      </c>
      <c r="J132" s="3">
        <f t="shared" si="50"/>
        <v>0.789404310002062</v>
      </c>
      <c r="K132" s="3">
        <f t="shared" si="51"/>
        <v>-1345</v>
      </c>
      <c r="L132" s="3">
        <f t="shared" si="51"/>
        <v>-20171.08333333333</v>
      </c>
      <c r="M132" s="1">
        <f t="shared" si="28"/>
        <v>14559.333333333334</v>
      </c>
      <c r="N132" s="1">
        <f t="shared" si="28"/>
        <v>102456.66666666667</v>
      </c>
      <c r="O132" s="1">
        <f t="shared" si="27"/>
        <v>12939.333333333334</v>
      </c>
      <c r="P132" s="1">
        <f t="shared" si="27"/>
        <v>87357.66666666667</v>
      </c>
      <c r="Q132" s="1">
        <f t="shared" si="39"/>
        <v>13317</v>
      </c>
      <c r="R132" s="1">
        <f t="shared" si="39"/>
        <v>94834.83333333333</v>
      </c>
      <c r="S132" s="1">
        <f t="shared" si="29"/>
        <v>13735.666666666666</v>
      </c>
      <c r="T132" s="1">
        <f t="shared" si="30"/>
        <v>95671.25</v>
      </c>
      <c r="U132" s="1">
        <f t="shared" si="31"/>
        <v>13717.333333333332</v>
      </c>
      <c r="V132" s="1">
        <f t="shared" si="32"/>
        <v>95726.16666666666</v>
      </c>
      <c r="W132" s="2">
        <f t="shared" si="33"/>
        <v>0.9006123639191291</v>
      </c>
      <c r="X132" s="2">
        <f t="shared" si="34"/>
        <v>0.7898571794197686</v>
      </c>
      <c r="Y132" s="19">
        <f t="shared" si="44"/>
        <v>0.9091386309846728</v>
      </c>
      <c r="Z132" s="19">
        <f t="shared" si="45"/>
        <v>0.8058689006360602</v>
      </c>
    </row>
    <row r="133" spans="1:26" ht="12.75">
      <c r="B133" t="s">
        <v>13</v>
      </c>
      <c r="C133" s="1">
        <v>10807</v>
      </c>
      <c r="D133" s="1">
        <v>72586</v>
      </c>
      <c r="E133" s="1">
        <f t="shared" si="37"/>
        <v>13412.5</v>
      </c>
      <c r="F133" s="1">
        <f t="shared" si="38"/>
        <v>95097.75</v>
      </c>
      <c r="G133" s="2">
        <f t="shared" si="42"/>
        <v>13.222280062467476</v>
      </c>
      <c r="H133" s="2">
        <f t="shared" si="43"/>
        <v>9.622766570605194</v>
      </c>
      <c r="I133" s="3">
        <f t="shared" si="50"/>
        <v>0.7888896999781005</v>
      </c>
      <c r="J133" s="3">
        <f t="shared" si="50"/>
        <v>0.7578323137919545</v>
      </c>
      <c r="K133" s="3">
        <f t="shared" si="51"/>
        <v>-2892</v>
      </c>
      <c r="L133" s="3">
        <f t="shared" si="51"/>
        <v>-23195.08333333333</v>
      </c>
      <c r="M133" s="1">
        <f t="shared" si="28"/>
        <v>12939.333333333334</v>
      </c>
      <c r="N133" s="1">
        <f t="shared" si="28"/>
        <v>87357.66666666667</v>
      </c>
      <c r="O133" s="1">
        <f t="shared" si="27"/>
        <v>12486.666666666666</v>
      </c>
      <c r="P133" s="1">
        <f t="shared" si="27"/>
        <v>80935</v>
      </c>
      <c r="Q133" s="1">
        <f t="shared" si="39"/>
        <v>13412.5</v>
      </c>
      <c r="R133" s="1">
        <f t="shared" si="39"/>
        <v>95097.75</v>
      </c>
      <c r="S133" s="1">
        <f t="shared" si="29"/>
        <v>13668.583333333334</v>
      </c>
      <c r="T133" s="1">
        <f t="shared" si="30"/>
        <v>94642.75</v>
      </c>
      <c r="U133" s="1">
        <f t="shared" si="31"/>
        <v>13702.125</v>
      </c>
      <c r="V133" s="1">
        <f t="shared" si="32"/>
        <v>95157</v>
      </c>
      <c r="W133" s="2">
        <f t="shared" si="33"/>
        <v>0.788709780417271</v>
      </c>
      <c r="X133" s="2">
        <f t="shared" si="34"/>
        <v>0.7628025263511881</v>
      </c>
      <c r="Y133" s="19">
        <f t="shared" si="44"/>
        <v>0.7563586341626353</v>
      </c>
      <c r="Z133" s="19">
        <f t="shared" si="45"/>
        <v>0.7440129863696865</v>
      </c>
    </row>
    <row r="134" spans="1:26" ht="12.75">
      <c r="B134" t="s">
        <v>14</v>
      </c>
      <c r="C134" s="1">
        <v>14299</v>
      </c>
      <c r="D134" s="1">
        <v>94609</v>
      </c>
      <c r="E134" s="1">
        <f t="shared" si="37"/>
        <v>13565.916666666666</v>
      </c>
      <c r="F134" s="1">
        <f t="shared" si="38"/>
        <v>95767.16666666667</v>
      </c>
      <c r="G134" s="2">
        <f t="shared" si="42"/>
        <v>13.160894771232734</v>
      </c>
      <c r="H134" s="2">
        <f t="shared" si="43"/>
        <v>9.56443312237937</v>
      </c>
      <c r="I134" s="3">
        <f t="shared" si="50"/>
        <v>1.0437988174319293</v>
      </c>
      <c r="J134" s="3">
        <f t="shared" si="50"/>
        <v>0.9877628933340178</v>
      </c>
      <c r="K134" s="3">
        <f t="shared" si="51"/>
        <v>600</v>
      </c>
      <c r="L134" s="3">
        <f t="shared" si="51"/>
        <v>-1172.0833333333285</v>
      </c>
      <c r="M134" s="1">
        <f t="shared" si="28"/>
        <v>12486.666666666666</v>
      </c>
      <c r="N134" s="1">
        <f t="shared" si="28"/>
        <v>80935</v>
      </c>
      <c r="O134" s="1">
        <f t="shared" si="27"/>
        <v>12814.666666666666</v>
      </c>
      <c r="P134" s="1">
        <f t="shared" si="27"/>
        <v>86246</v>
      </c>
      <c r="Q134" s="1">
        <f t="shared" si="39"/>
        <v>13565.916666666666</v>
      </c>
      <c r="R134" s="1">
        <f t="shared" si="39"/>
        <v>95767.16666666667</v>
      </c>
      <c r="S134" s="1">
        <f t="shared" si="29"/>
        <v>13680.25</v>
      </c>
      <c r="T134" s="1">
        <f t="shared" si="30"/>
        <v>94316.33333333333</v>
      </c>
      <c r="U134" s="1">
        <f t="shared" si="31"/>
        <v>13674.416666666668</v>
      </c>
      <c r="V134" s="1">
        <f t="shared" si="32"/>
        <v>94479.54166666666</v>
      </c>
      <c r="W134" s="2">
        <f t="shared" si="33"/>
        <v>1.0456753182646426</v>
      </c>
      <c r="X134" s="2">
        <f t="shared" si="34"/>
        <v>1.0013702260939208</v>
      </c>
      <c r="Y134" s="19">
        <f t="shared" si="44"/>
        <v>1.0057124638402637</v>
      </c>
      <c r="Z134" s="19">
        <f t="shared" si="45"/>
        <v>0.9741172660382938</v>
      </c>
    </row>
    <row r="135" spans="1:26" ht="12.75">
      <c r="B135" t="s">
        <v>15</v>
      </c>
      <c r="C135" s="1">
        <v>13338</v>
      </c>
      <c r="D135" s="1">
        <v>91543</v>
      </c>
      <c r="E135" s="1">
        <f t="shared" si="37"/>
        <v>13617.666666666666</v>
      </c>
      <c r="F135" s="1">
        <f t="shared" si="38"/>
        <v>95971.66666666667</v>
      </c>
      <c r="G135" s="2">
        <f t="shared" si="42"/>
        <v>12.26512960380326</v>
      </c>
      <c r="H135" s="2">
        <f t="shared" si="43"/>
        <v>8.695364925957747</v>
      </c>
      <c r="I135" s="3">
        <f t="shared" si="50"/>
        <v>0.9736477115117892</v>
      </c>
      <c r="J135" s="3">
        <f t="shared" si="50"/>
        <v>0.9557523971765476</v>
      </c>
      <c r="K135" s="3">
        <f t="shared" si="51"/>
        <v>-361</v>
      </c>
      <c r="L135" s="3">
        <f t="shared" si="51"/>
        <v>-4238.0833333333285</v>
      </c>
      <c r="M135" s="1">
        <f t="shared" si="28"/>
        <v>12814.666666666666</v>
      </c>
      <c r="N135" s="1">
        <f t="shared" si="28"/>
        <v>86246</v>
      </c>
      <c r="O135" s="1">
        <f aca="true" t="shared" si="52" ref="O135:P198">AVERAGE(C134:C136)</f>
        <v>13956.666666666666</v>
      </c>
      <c r="P135" s="1">
        <f t="shared" si="52"/>
        <v>93358.33333333333</v>
      </c>
      <c r="Q135" s="1">
        <f t="shared" si="39"/>
        <v>13617.666666666666</v>
      </c>
      <c r="R135" s="1">
        <f t="shared" si="39"/>
        <v>95971.66666666667</v>
      </c>
      <c r="S135" s="1">
        <f t="shared" si="29"/>
        <v>13707.25</v>
      </c>
      <c r="T135" s="1">
        <f t="shared" si="30"/>
        <v>94004.58333333333</v>
      </c>
      <c r="U135" s="1">
        <f t="shared" si="31"/>
        <v>13693.75</v>
      </c>
      <c r="V135" s="1">
        <f t="shared" si="32"/>
        <v>94160.45833333333</v>
      </c>
      <c r="W135" s="2">
        <f t="shared" si="33"/>
        <v>0.9740209949794615</v>
      </c>
      <c r="X135" s="2">
        <f t="shared" si="34"/>
        <v>0.9722021496107487</v>
      </c>
      <c r="Y135" s="19">
        <f t="shared" si="44"/>
        <v>0.991298711742372</v>
      </c>
      <c r="Z135" s="19">
        <f t="shared" si="45"/>
        <v>0.9673812501929068</v>
      </c>
    </row>
    <row r="136" spans="1:26" ht="12.75">
      <c r="B136" t="s">
        <v>16</v>
      </c>
      <c r="C136" s="1">
        <v>14233</v>
      </c>
      <c r="D136" s="1">
        <v>93923</v>
      </c>
      <c r="E136" s="1">
        <f t="shared" si="37"/>
        <v>13699</v>
      </c>
      <c r="F136" s="1">
        <f t="shared" si="38"/>
        <v>95781.08333333333</v>
      </c>
      <c r="G136" s="2">
        <f t="shared" si="42"/>
        <v>11.993132766514066</v>
      </c>
      <c r="H136" s="2">
        <f t="shared" si="43"/>
        <v>7.496399244308918</v>
      </c>
      <c r="I136" s="3">
        <f t="shared" si="50"/>
        <v>1.0389809475144172</v>
      </c>
      <c r="J136" s="3">
        <f t="shared" si="50"/>
        <v>0.9806007275270953</v>
      </c>
      <c r="K136" s="3">
        <f t="shared" si="51"/>
        <v>534</v>
      </c>
      <c r="L136" s="3">
        <f t="shared" si="51"/>
        <v>-1858.0833333333285</v>
      </c>
      <c r="M136" s="1">
        <f aca="true" t="shared" si="53" ref="M136:N199">AVERAGE(C134:C136)</f>
        <v>13956.666666666666</v>
      </c>
      <c r="N136" s="1">
        <f t="shared" si="53"/>
        <v>93358.33333333333</v>
      </c>
      <c r="O136" s="1">
        <f t="shared" si="52"/>
        <v>13604.666666666666</v>
      </c>
      <c r="P136" s="1">
        <f t="shared" si="52"/>
        <v>90317</v>
      </c>
      <c r="Q136" s="1">
        <f t="shared" si="39"/>
        <v>13699</v>
      </c>
      <c r="R136" s="1">
        <f t="shared" si="39"/>
        <v>95781.08333333333</v>
      </c>
      <c r="S136" s="1">
        <f t="shared" si="29"/>
        <v>13698.916666666666</v>
      </c>
      <c r="T136" s="1">
        <f t="shared" si="30"/>
        <v>93653.25</v>
      </c>
      <c r="U136" s="1">
        <f t="shared" si="31"/>
        <v>13703.083333333332</v>
      </c>
      <c r="V136" s="1">
        <f t="shared" si="32"/>
        <v>93828.91666666666</v>
      </c>
      <c r="W136" s="2">
        <f t="shared" si="33"/>
        <v>1.0386713452568461</v>
      </c>
      <c r="X136" s="2">
        <f t="shared" si="34"/>
        <v>1.0010027114953013</v>
      </c>
      <c r="Y136" s="19">
        <f t="shared" si="44"/>
        <v>1.053402932689055</v>
      </c>
      <c r="Z136" s="19">
        <f t="shared" si="45"/>
        <v>1.0310452893713398</v>
      </c>
    </row>
    <row r="137" spans="1:26" ht="12.75">
      <c r="A137">
        <v>1990</v>
      </c>
      <c r="B137" t="s">
        <v>5</v>
      </c>
      <c r="C137" s="1">
        <v>13243</v>
      </c>
      <c r="D137" s="1">
        <v>85485</v>
      </c>
      <c r="E137" s="1">
        <f t="shared" si="37"/>
        <v>13735.666666666666</v>
      </c>
      <c r="F137" s="1">
        <f t="shared" si="38"/>
        <v>95671.25</v>
      </c>
      <c r="G137" s="2">
        <f t="shared" si="42"/>
        <v>11.144226943850668</v>
      </c>
      <c r="H137" s="2">
        <f t="shared" si="43"/>
        <v>6.794721170295006</v>
      </c>
      <c r="I137" s="3">
        <f>C137/AVERAGE(C$137:C$148)</f>
        <v>1.0660209023706346</v>
      </c>
      <c r="J137" s="3">
        <f>D137/AVERAGE(D$137:D$148)</f>
        <v>1.0186750134556224</v>
      </c>
      <c r="K137" s="3">
        <f>C137-AVERAGE(C$137:C$148)</f>
        <v>820.1666666666661</v>
      </c>
      <c r="L137" s="3">
        <f>D137-AVERAGE(D$137:D$148)</f>
        <v>1567.1666666666715</v>
      </c>
      <c r="M137" s="1">
        <f t="shared" si="53"/>
        <v>13604.666666666666</v>
      </c>
      <c r="N137" s="1">
        <f t="shared" si="53"/>
        <v>90317</v>
      </c>
      <c r="O137" s="1">
        <f t="shared" si="52"/>
        <v>13386.333333333334</v>
      </c>
      <c r="P137" s="1">
        <f t="shared" si="52"/>
        <v>88093.66666666667</v>
      </c>
      <c r="Q137" s="1">
        <f t="shared" si="39"/>
        <v>13735.666666666666</v>
      </c>
      <c r="R137" s="1">
        <f t="shared" si="39"/>
        <v>95671.25</v>
      </c>
      <c r="S137" s="1">
        <f t="shared" si="29"/>
        <v>13462.25</v>
      </c>
      <c r="T137" s="1">
        <f t="shared" si="30"/>
        <v>91658.5</v>
      </c>
      <c r="U137" s="1">
        <f t="shared" si="31"/>
        <v>13580.583333333332</v>
      </c>
      <c r="V137" s="1">
        <f t="shared" si="32"/>
        <v>92655.875</v>
      </c>
      <c r="W137" s="2">
        <f t="shared" si="33"/>
        <v>0.9751422067044249</v>
      </c>
      <c r="X137" s="2">
        <f t="shared" si="34"/>
        <v>0.9226074439424375</v>
      </c>
      <c r="Y137" s="19">
        <f t="shared" si="44"/>
        <v>0.9872024916855265</v>
      </c>
      <c r="Z137" s="19">
        <f t="shared" si="45"/>
        <v>0.9396020047622903</v>
      </c>
    </row>
    <row r="138" spans="1:26" ht="12.75">
      <c r="B138" t="s">
        <v>6</v>
      </c>
      <c r="C138" s="1">
        <v>12683</v>
      </c>
      <c r="D138" s="1">
        <v>84873</v>
      </c>
      <c r="E138" s="1">
        <f t="shared" si="37"/>
        <v>13668.583333333334</v>
      </c>
      <c r="F138" s="1">
        <f t="shared" si="38"/>
        <v>94642.75</v>
      </c>
      <c r="G138" s="2">
        <f t="shared" si="42"/>
        <v>9.094113734619242</v>
      </c>
      <c r="H138" s="2">
        <f t="shared" si="43"/>
        <v>4.144838255023103</v>
      </c>
      <c r="I138" s="3">
        <f aca="true" t="shared" si="54" ref="I138:J148">C138/AVERAGE(C$137:C$148)</f>
        <v>1.0209426191019224</v>
      </c>
      <c r="J138" s="3">
        <f t="shared" si="54"/>
        <v>1.0113821654912445</v>
      </c>
      <c r="K138" s="3">
        <f aca="true" t="shared" si="55" ref="K138:L148">C138-AVERAGE(C$137:C$148)</f>
        <v>260.16666666666606</v>
      </c>
      <c r="L138" s="3">
        <f t="shared" si="55"/>
        <v>955.1666666666715</v>
      </c>
      <c r="M138" s="1">
        <f t="shared" si="53"/>
        <v>13386.333333333334</v>
      </c>
      <c r="N138" s="1">
        <f t="shared" si="53"/>
        <v>88093.66666666667</v>
      </c>
      <c r="O138" s="1">
        <f t="shared" si="52"/>
        <v>13905.666666666666</v>
      </c>
      <c r="P138" s="1">
        <f t="shared" si="52"/>
        <v>92056</v>
      </c>
      <c r="Q138" s="1">
        <f t="shared" si="39"/>
        <v>13668.583333333334</v>
      </c>
      <c r="R138" s="1">
        <f t="shared" si="39"/>
        <v>94642.75</v>
      </c>
      <c r="S138" s="1">
        <f t="shared" si="29"/>
        <v>13474.5</v>
      </c>
      <c r="T138" s="1">
        <f t="shared" si="30"/>
        <v>91157.5</v>
      </c>
      <c r="U138" s="1">
        <f t="shared" si="31"/>
        <v>13468.375</v>
      </c>
      <c r="V138" s="1">
        <f t="shared" si="32"/>
        <v>91408</v>
      </c>
      <c r="W138" s="2">
        <f t="shared" si="33"/>
        <v>0.9416874715769349</v>
      </c>
      <c r="X138" s="2">
        <f t="shared" si="34"/>
        <v>0.9285073516541221</v>
      </c>
      <c r="Y138" s="19">
        <f t="shared" si="44"/>
        <v>0.9891304181584459</v>
      </c>
      <c r="Z138" s="19">
        <f t="shared" si="45"/>
        <v>0.9749268554092997</v>
      </c>
    </row>
    <row r="139" spans="1:26" ht="12.75">
      <c r="B139" t="s">
        <v>7</v>
      </c>
      <c r="C139" s="1">
        <v>15791</v>
      </c>
      <c r="D139" s="1">
        <v>105810</v>
      </c>
      <c r="E139" s="1">
        <f t="shared" si="37"/>
        <v>13680.25</v>
      </c>
      <c r="F139" s="1">
        <f t="shared" si="38"/>
        <v>94316.33333333333</v>
      </c>
      <c r="G139" s="2">
        <f t="shared" si="42"/>
        <v>7.916776229292665</v>
      </c>
      <c r="H139" s="2">
        <f t="shared" si="43"/>
        <v>3.314699256219157</v>
      </c>
      <c r="I139" s="3">
        <f t="shared" si="54"/>
        <v>1.271127091243275</v>
      </c>
      <c r="J139" s="3">
        <f t="shared" si="54"/>
        <v>1.2608762142333672</v>
      </c>
      <c r="K139" s="3">
        <f t="shared" si="55"/>
        <v>3368.166666666666</v>
      </c>
      <c r="L139" s="3">
        <f t="shared" si="55"/>
        <v>21892.16666666667</v>
      </c>
      <c r="M139" s="1">
        <f t="shared" si="53"/>
        <v>13905.666666666666</v>
      </c>
      <c r="N139" s="1">
        <f t="shared" si="53"/>
        <v>92056</v>
      </c>
      <c r="O139" s="1">
        <f t="shared" si="52"/>
        <v>13801</v>
      </c>
      <c r="P139" s="1">
        <f t="shared" si="52"/>
        <v>93919.66666666667</v>
      </c>
      <c r="Q139" s="1">
        <f t="shared" si="39"/>
        <v>13680.25</v>
      </c>
      <c r="R139" s="1">
        <f t="shared" si="39"/>
        <v>94316.33333333333</v>
      </c>
      <c r="S139" s="1">
        <f t="shared" si="29"/>
        <v>13519.916666666666</v>
      </c>
      <c r="T139" s="1">
        <f t="shared" si="30"/>
        <v>91124.25</v>
      </c>
      <c r="U139" s="1">
        <f t="shared" si="31"/>
        <v>13497.208333333332</v>
      </c>
      <c r="V139" s="1">
        <f t="shared" si="32"/>
        <v>91140.875</v>
      </c>
      <c r="W139" s="2">
        <f t="shared" si="33"/>
        <v>1.1699456369063974</v>
      </c>
      <c r="X139" s="2">
        <f t="shared" si="34"/>
        <v>1.1609500128235548</v>
      </c>
      <c r="Y139" s="19">
        <f t="shared" si="44"/>
        <v>1.1835204988736567</v>
      </c>
      <c r="Z139" s="19">
        <f t="shared" si="45"/>
        <v>1.1838207943187866</v>
      </c>
    </row>
    <row r="140" spans="1:26" ht="12.75">
      <c r="B140" t="s">
        <v>8</v>
      </c>
      <c r="C140" s="1">
        <v>12929</v>
      </c>
      <c r="D140" s="1">
        <v>91076</v>
      </c>
      <c r="E140" s="1">
        <f t="shared" si="37"/>
        <v>13707.25</v>
      </c>
      <c r="F140" s="1">
        <f t="shared" si="38"/>
        <v>94004.58333333333</v>
      </c>
      <c r="G140" s="2">
        <f t="shared" si="42"/>
        <v>6.50474938649711</v>
      </c>
      <c r="H140" s="2">
        <f t="shared" si="43"/>
        <v>1.2263222267987146</v>
      </c>
      <c r="I140" s="3">
        <f t="shared" si="54"/>
        <v>1.0407448649663924</v>
      </c>
      <c r="J140" s="3">
        <f t="shared" si="54"/>
        <v>1.0852997078491462</v>
      </c>
      <c r="K140" s="3">
        <f t="shared" si="55"/>
        <v>506.16666666666606</v>
      </c>
      <c r="L140" s="3">
        <f t="shared" si="55"/>
        <v>7158.1666666666715</v>
      </c>
      <c r="M140" s="1">
        <f t="shared" si="53"/>
        <v>13801</v>
      </c>
      <c r="N140" s="1">
        <f t="shared" si="53"/>
        <v>93919.66666666667</v>
      </c>
      <c r="O140" s="1">
        <f t="shared" si="52"/>
        <v>14035.333333333334</v>
      </c>
      <c r="P140" s="1">
        <f t="shared" si="52"/>
        <v>97816.66666666667</v>
      </c>
      <c r="Q140" s="1">
        <f t="shared" si="39"/>
        <v>13707.25</v>
      </c>
      <c r="R140" s="1">
        <f t="shared" si="39"/>
        <v>94004.58333333333</v>
      </c>
      <c r="S140" s="1">
        <f aca="true" t="shared" si="56" ref="S140:S203">AVERAGE(C134:C145)</f>
        <v>13285.666666666666</v>
      </c>
      <c r="T140" s="1">
        <f aca="true" t="shared" si="57" ref="T140:T203">AVERAGE(D134:D145)</f>
        <v>89396.16666666667</v>
      </c>
      <c r="U140" s="1">
        <f t="shared" si="31"/>
        <v>13402.791666666666</v>
      </c>
      <c r="V140" s="1">
        <f t="shared" si="32"/>
        <v>90260.20833333334</v>
      </c>
      <c r="W140" s="2">
        <f t="shared" si="33"/>
        <v>0.9646497775649974</v>
      </c>
      <c r="X140" s="2">
        <f t="shared" si="34"/>
        <v>1.0090382205152233</v>
      </c>
      <c r="Y140" s="19">
        <f t="shared" si="44"/>
        <v>0.9274545129121936</v>
      </c>
      <c r="Z140" s="19">
        <f t="shared" si="45"/>
        <v>0.9627715538499223</v>
      </c>
    </row>
    <row r="141" spans="1:26" ht="12.75">
      <c r="B141" t="s">
        <v>9</v>
      </c>
      <c r="C141" s="1">
        <v>13386</v>
      </c>
      <c r="D141" s="1">
        <v>96564</v>
      </c>
      <c r="E141" s="1">
        <f t="shared" si="37"/>
        <v>13698.916666666666</v>
      </c>
      <c r="F141" s="1">
        <f t="shared" si="38"/>
        <v>93653.25</v>
      </c>
      <c r="G141" s="2">
        <f t="shared" si="42"/>
        <v>5.96178885895138</v>
      </c>
      <c r="H141" s="2">
        <f t="shared" si="43"/>
        <v>0.5851601314238479</v>
      </c>
      <c r="I141" s="3">
        <f t="shared" si="54"/>
        <v>1.077531963991038</v>
      </c>
      <c r="J141" s="3">
        <f t="shared" si="54"/>
        <v>1.1506970111636978</v>
      </c>
      <c r="K141" s="3">
        <f t="shared" si="55"/>
        <v>963.1666666666661</v>
      </c>
      <c r="L141" s="3">
        <f t="shared" si="55"/>
        <v>12646.166666666672</v>
      </c>
      <c r="M141" s="1">
        <f t="shared" si="53"/>
        <v>14035.333333333334</v>
      </c>
      <c r="N141" s="1">
        <f t="shared" si="53"/>
        <v>97816.66666666667</v>
      </c>
      <c r="O141" s="1">
        <f t="shared" si="52"/>
        <v>13047.333333333334</v>
      </c>
      <c r="P141" s="1">
        <f t="shared" si="52"/>
        <v>93862</v>
      </c>
      <c r="Q141" s="1">
        <f t="shared" si="39"/>
        <v>13698.916666666666</v>
      </c>
      <c r="R141" s="1">
        <f t="shared" si="39"/>
        <v>93653.25</v>
      </c>
      <c r="S141" s="1">
        <f t="shared" si="56"/>
        <v>13045.416666666666</v>
      </c>
      <c r="T141" s="1">
        <f t="shared" si="57"/>
        <v>87950.33333333333</v>
      </c>
      <c r="U141" s="1">
        <f aca="true" t="shared" si="58" ref="U141:U204">AVERAGE(S140:S141)</f>
        <v>13165.541666666666</v>
      </c>
      <c r="V141" s="1">
        <f aca="true" t="shared" si="59" ref="V141:V204">AVERAGE(T140:T141)</f>
        <v>88673.25</v>
      </c>
      <c r="W141" s="2">
        <f aca="true" t="shared" si="60" ref="W141:W204">C141/U141</f>
        <v>1.0167451016384312</v>
      </c>
      <c r="X141" s="2">
        <f aca="true" t="shared" si="61" ref="X141:X204">D141/V141</f>
        <v>1.0889868139489642</v>
      </c>
      <c r="Y141" s="19">
        <f t="shared" si="44"/>
        <v>1.029888342264258</v>
      </c>
      <c r="Z141" s="19">
        <f t="shared" si="45"/>
        <v>1.0896420036470214</v>
      </c>
    </row>
    <row r="142" spans="1:26" ht="12.75">
      <c r="B142" t="s">
        <v>10</v>
      </c>
      <c r="C142" s="1">
        <v>12827</v>
      </c>
      <c r="D142" s="1">
        <v>93946</v>
      </c>
      <c r="E142" s="1">
        <f t="shared" si="37"/>
        <v>13462.25</v>
      </c>
      <c r="F142" s="1">
        <f t="shared" si="38"/>
        <v>91658.5</v>
      </c>
      <c r="G142" s="2">
        <f t="shared" si="42"/>
        <v>2.4550343742865124</v>
      </c>
      <c r="H142" s="2">
        <f t="shared" si="43"/>
        <v>-2.9011313026091017</v>
      </c>
      <c r="I142" s="3">
        <f t="shared" si="54"/>
        <v>1.0325341776567343</v>
      </c>
      <c r="J142" s="3">
        <f t="shared" si="54"/>
        <v>1.1194998282049704</v>
      </c>
      <c r="K142" s="3">
        <f t="shared" si="55"/>
        <v>404.16666666666606</v>
      </c>
      <c r="L142" s="3">
        <f t="shared" si="55"/>
        <v>10028.166666666672</v>
      </c>
      <c r="M142" s="1">
        <f t="shared" si="53"/>
        <v>13047.333333333334</v>
      </c>
      <c r="N142" s="1">
        <f t="shared" si="53"/>
        <v>93862</v>
      </c>
      <c r="O142" s="1">
        <f t="shared" si="52"/>
        <v>14005.666666666666</v>
      </c>
      <c r="P142" s="1">
        <f t="shared" si="52"/>
        <v>99458.33333333333</v>
      </c>
      <c r="Q142" s="1">
        <f t="shared" si="39"/>
        <v>13462.25</v>
      </c>
      <c r="R142" s="1">
        <f t="shared" si="39"/>
        <v>91658.5</v>
      </c>
      <c r="S142" s="1">
        <f t="shared" si="56"/>
        <v>12791.083333333334</v>
      </c>
      <c r="T142" s="1">
        <f t="shared" si="57"/>
        <v>86213.58333333333</v>
      </c>
      <c r="U142" s="1">
        <f t="shared" si="58"/>
        <v>12918.25</v>
      </c>
      <c r="V142" s="1">
        <f t="shared" si="59"/>
        <v>87081.95833333333</v>
      </c>
      <c r="W142" s="2">
        <f t="shared" si="60"/>
        <v>0.9929363497377741</v>
      </c>
      <c r="X142" s="2">
        <f t="shared" si="61"/>
        <v>1.0788227756706208</v>
      </c>
      <c r="Y142" s="19">
        <f t="shared" si="44"/>
        <v>1.0781146653369367</v>
      </c>
      <c r="Z142" s="19">
        <f t="shared" si="45"/>
        <v>1.1580913090327076</v>
      </c>
    </row>
    <row r="143" spans="1:26" ht="12.75">
      <c r="B143" t="s">
        <v>11</v>
      </c>
      <c r="C143" s="1">
        <v>15804</v>
      </c>
      <c r="D143" s="1">
        <v>107865</v>
      </c>
      <c r="E143" s="1">
        <f t="shared" si="37"/>
        <v>13474.5</v>
      </c>
      <c r="F143" s="1">
        <f t="shared" si="38"/>
        <v>91157.5</v>
      </c>
      <c r="G143" s="2">
        <f t="shared" si="42"/>
        <v>1.1605427961886647</v>
      </c>
      <c r="H143" s="2">
        <f t="shared" si="43"/>
        <v>-4.036403161327172</v>
      </c>
      <c r="I143" s="3">
        <f t="shared" si="54"/>
        <v>1.2721735513905845</v>
      </c>
      <c r="J143" s="3">
        <f t="shared" si="54"/>
        <v>1.2853644537215967</v>
      </c>
      <c r="K143" s="3">
        <f t="shared" si="55"/>
        <v>3381.166666666666</v>
      </c>
      <c r="L143" s="3">
        <f t="shared" si="55"/>
        <v>23947.16666666667</v>
      </c>
      <c r="M143" s="1">
        <f t="shared" si="53"/>
        <v>14005.666666666666</v>
      </c>
      <c r="N143" s="1">
        <f t="shared" si="53"/>
        <v>99458.33333333333</v>
      </c>
      <c r="O143" s="1">
        <f t="shared" si="52"/>
        <v>13843.333333333334</v>
      </c>
      <c r="P143" s="1">
        <f t="shared" si="52"/>
        <v>92340.66666666667</v>
      </c>
      <c r="Q143" s="1">
        <f t="shared" si="39"/>
        <v>13474.5</v>
      </c>
      <c r="R143" s="1">
        <f t="shared" si="39"/>
        <v>91157.5</v>
      </c>
      <c r="S143" s="1">
        <f t="shared" si="56"/>
        <v>12422.833333333334</v>
      </c>
      <c r="T143" s="1">
        <f t="shared" si="57"/>
        <v>83917.83333333333</v>
      </c>
      <c r="U143" s="1">
        <f t="shared" si="58"/>
        <v>12606.958333333334</v>
      </c>
      <c r="V143" s="1">
        <f t="shared" si="59"/>
        <v>85065.70833333333</v>
      </c>
      <c r="W143" s="2">
        <f t="shared" si="60"/>
        <v>1.2535934189782758</v>
      </c>
      <c r="X143" s="2">
        <f t="shared" si="61"/>
        <v>1.2680197709907586</v>
      </c>
      <c r="Y143" s="19">
        <f t="shared" si="44"/>
        <v>1.1692403866867236</v>
      </c>
      <c r="Z143" s="19">
        <f t="shared" si="45"/>
        <v>1.2197299275275582</v>
      </c>
    </row>
    <row r="144" spans="1:26" ht="12.75">
      <c r="B144" t="s">
        <v>12</v>
      </c>
      <c r="C144" s="1">
        <v>12899</v>
      </c>
      <c r="D144" s="1">
        <v>75211</v>
      </c>
      <c r="E144" s="1">
        <f t="shared" si="37"/>
        <v>13519.916666666666</v>
      </c>
      <c r="F144" s="1">
        <f t="shared" si="38"/>
        <v>91124.25</v>
      </c>
      <c r="G144" s="2">
        <f t="shared" si="42"/>
        <v>1.5237415834397012</v>
      </c>
      <c r="H144" s="2">
        <f t="shared" si="43"/>
        <v>-3.9126797642919513</v>
      </c>
      <c r="I144" s="3">
        <f t="shared" si="54"/>
        <v>1.03832995693414</v>
      </c>
      <c r="J144" s="3">
        <f t="shared" si="54"/>
        <v>0.896245732432717</v>
      </c>
      <c r="K144" s="3">
        <f t="shared" si="55"/>
        <v>476.16666666666606</v>
      </c>
      <c r="L144" s="3">
        <f t="shared" si="55"/>
        <v>-8706.833333333328</v>
      </c>
      <c r="M144" s="1">
        <f t="shared" si="53"/>
        <v>13843.333333333334</v>
      </c>
      <c r="N144" s="1">
        <f t="shared" si="53"/>
        <v>92340.66666666667</v>
      </c>
      <c r="O144" s="1">
        <f t="shared" si="52"/>
        <v>12233</v>
      </c>
      <c r="P144" s="1">
        <f t="shared" si="52"/>
        <v>78308.33333333333</v>
      </c>
      <c r="Q144" s="1">
        <f t="shared" si="39"/>
        <v>13519.916666666666</v>
      </c>
      <c r="R144" s="1">
        <f t="shared" si="39"/>
        <v>91124.25</v>
      </c>
      <c r="S144" s="1">
        <f t="shared" si="56"/>
        <v>12149.25</v>
      </c>
      <c r="T144" s="1">
        <f t="shared" si="57"/>
        <v>82460.66666666667</v>
      </c>
      <c r="U144" s="1">
        <f t="shared" si="58"/>
        <v>12286.041666666668</v>
      </c>
      <c r="V144" s="1">
        <f t="shared" si="59"/>
        <v>83189.25</v>
      </c>
      <c r="W144" s="2">
        <f t="shared" si="60"/>
        <v>1.0498906279144693</v>
      </c>
      <c r="X144" s="2">
        <f t="shared" si="61"/>
        <v>0.9040951805672007</v>
      </c>
      <c r="Y144" s="19">
        <f t="shared" si="44"/>
        <v>0.9860437674401359</v>
      </c>
      <c r="Z144" s="19">
        <f t="shared" si="45"/>
        <v>0.8537726210169239</v>
      </c>
    </row>
    <row r="145" spans="1:26" ht="12.75">
      <c r="B145" t="s">
        <v>13</v>
      </c>
      <c r="C145" s="1">
        <v>7996</v>
      </c>
      <c r="D145" s="1">
        <v>51849</v>
      </c>
      <c r="E145" s="1">
        <f aca="true" t="shared" si="62" ref="E145:E208">AVERAGE(C134:C145)</f>
        <v>13285.666666666666</v>
      </c>
      <c r="F145" s="1">
        <f aca="true" t="shared" si="63" ref="F145:F208">AVERAGE(D134:D145)</f>
        <v>89396.16666666667</v>
      </c>
      <c r="G145" s="2">
        <f t="shared" si="42"/>
        <v>-0.9456352904628886</v>
      </c>
      <c r="H145" s="2">
        <f t="shared" si="43"/>
        <v>-5.99549761517315</v>
      </c>
      <c r="I145" s="3">
        <f t="shared" si="54"/>
        <v>0.6436534875296832</v>
      </c>
      <c r="J145" s="3">
        <f t="shared" si="54"/>
        <v>0.617854369452659</v>
      </c>
      <c r="K145" s="3">
        <f t="shared" si="55"/>
        <v>-4426.833333333334</v>
      </c>
      <c r="L145" s="3">
        <f t="shared" si="55"/>
        <v>-32068.83333333333</v>
      </c>
      <c r="M145" s="1">
        <f t="shared" si="53"/>
        <v>12233</v>
      </c>
      <c r="N145" s="1">
        <f t="shared" si="53"/>
        <v>78308.33333333333</v>
      </c>
      <c r="O145" s="1">
        <f t="shared" si="52"/>
        <v>10770.333333333334</v>
      </c>
      <c r="P145" s="1">
        <f t="shared" si="52"/>
        <v>68106.33333333333</v>
      </c>
      <c r="Q145" s="1">
        <f aca="true" t="shared" si="64" ref="Q145:R208">AVERAGE(C134:C145)</f>
        <v>13285.666666666666</v>
      </c>
      <c r="R145" s="1">
        <f t="shared" si="64"/>
        <v>89396.16666666667</v>
      </c>
      <c r="S145" s="1">
        <f t="shared" si="56"/>
        <v>11859.333333333334</v>
      </c>
      <c r="T145" s="1">
        <f t="shared" si="57"/>
        <v>81269.5</v>
      </c>
      <c r="U145" s="1">
        <f t="shared" si="58"/>
        <v>12004.291666666668</v>
      </c>
      <c r="V145" s="1">
        <f t="shared" si="59"/>
        <v>81865.08333333334</v>
      </c>
      <c r="W145" s="2">
        <f t="shared" si="60"/>
        <v>0.6660951118176485</v>
      </c>
      <c r="X145" s="2">
        <f t="shared" si="61"/>
        <v>0.6333469397311225</v>
      </c>
      <c r="Y145" s="19">
        <f t="shared" si="44"/>
        <v>0.7437253247333855</v>
      </c>
      <c r="Z145" s="19">
        <f t="shared" si="45"/>
        <v>0.7218790427302938</v>
      </c>
    </row>
    <row r="146" spans="1:26" ht="12.75">
      <c r="B146" t="s">
        <v>14</v>
      </c>
      <c r="C146" s="1">
        <v>11416</v>
      </c>
      <c r="D146" s="1">
        <v>77259</v>
      </c>
      <c r="E146" s="1">
        <f t="shared" si="62"/>
        <v>13045.416666666666</v>
      </c>
      <c r="F146" s="1">
        <f t="shared" si="63"/>
        <v>87950.33333333333</v>
      </c>
      <c r="G146" s="2">
        <f t="shared" si="42"/>
        <v>-3.836821445903041</v>
      </c>
      <c r="H146" s="2">
        <f t="shared" si="43"/>
        <v>-8.16233120954817</v>
      </c>
      <c r="I146" s="3">
        <f t="shared" si="54"/>
        <v>0.9189530032064612</v>
      </c>
      <c r="J146" s="3">
        <f t="shared" si="54"/>
        <v>0.9206505569932494</v>
      </c>
      <c r="K146" s="3">
        <f t="shared" si="55"/>
        <v>-1006.8333333333339</v>
      </c>
      <c r="L146" s="3">
        <f t="shared" si="55"/>
        <v>-6658.8333333333285</v>
      </c>
      <c r="M146" s="1">
        <f t="shared" si="53"/>
        <v>10770.333333333334</v>
      </c>
      <c r="N146" s="1">
        <f t="shared" si="53"/>
        <v>68106.33333333333</v>
      </c>
      <c r="O146" s="1">
        <f t="shared" si="52"/>
        <v>9899.333333333334</v>
      </c>
      <c r="P146" s="1">
        <f t="shared" si="52"/>
        <v>66603.33333333333</v>
      </c>
      <c r="Q146" s="1">
        <f t="shared" si="64"/>
        <v>13045.416666666666</v>
      </c>
      <c r="R146" s="1">
        <f t="shared" si="64"/>
        <v>87950.33333333333</v>
      </c>
      <c r="S146" s="1">
        <f t="shared" si="56"/>
        <v>11396.916666666666</v>
      </c>
      <c r="T146" s="1">
        <f t="shared" si="57"/>
        <v>78932.41666666667</v>
      </c>
      <c r="U146" s="1">
        <f t="shared" si="58"/>
        <v>11628.125</v>
      </c>
      <c r="V146" s="1">
        <f t="shared" si="59"/>
        <v>80100.95833333334</v>
      </c>
      <c r="W146" s="2">
        <f t="shared" si="60"/>
        <v>0.9817575920451491</v>
      </c>
      <c r="X146" s="2">
        <f t="shared" si="61"/>
        <v>0.9645202954812754</v>
      </c>
      <c r="Y146" s="19">
        <f t="shared" si="44"/>
        <v>1.0053114164285193</v>
      </c>
      <c r="Z146" s="19">
        <f t="shared" si="45"/>
        <v>0.9721353357288557</v>
      </c>
    </row>
    <row r="147" spans="1:26" ht="12.75">
      <c r="B147" t="s">
        <v>15</v>
      </c>
      <c r="C147" s="1">
        <v>10286</v>
      </c>
      <c r="D147" s="1">
        <v>70702</v>
      </c>
      <c r="E147" s="1">
        <f t="shared" si="62"/>
        <v>12791.083333333334</v>
      </c>
      <c r="F147" s="1">
        <f t="shared" si="63"/>
        <v>86213.58333333333</v>
      </c>
      <c r="G147" s="2">
        <f t="shared" si="42"/>
        <v>-6.069933664602345</v>
      </c>
      <c r="H147" s="2">
        <f t="shared" si="43"/>
        <v>-10.167671014014573</v>
      </c>
      <c r="I147" s="3">
        <f t="shared" si="54"/>
        <v>0.8279914673249527</v>
      </c>
      <c r="J147" s="3">
        <f t="shared" si="54"/>
        <v>0.8425146025775213</v>
      </c>
      <c r="K147" s="3">
        <f t="shared" si="55"/>
        <v>-2136.833333333334</v>
      </c>
      <c r="L147" s="3">
        <f t="shared" si="55"/>
        <v>-13215.833333333328</v>
      </c>
      <c r="M147" s="1">
        <f t="shared" si="53"/>
        <v>9899.333333333334</v>
      </c>
      <c r="N147" s="1">
        <f t="shared" si="53"/>
        <v>66603.33333333333</v>
      </c>
      <c r="O147" s="1">
        <f t="shared" si="52"/>
        <v>10505.333333333334</v>
      </c>
      <c r="P147" s="1">
        <f t="shared" si="52"/>
        <v>71445</v>
      </c>
      <c r="Q147" s="1">
        <f t="shared" si="64"/>
        <v>12791.083333333334</v>
      </c>
      <c r="R147" s="1">
        <f t="shared" si="64"/>
        <v>86213.58333333333</v>
      </c>
      <c r="S147" s="1">
        <f t="shared" si="56"/>
        <v>11283.583333333334</v>
      </c>
      <c r="T147" s="1">
        <f t="shared" si="57"/>
        <v>78242.75</v>
      </c>
      <c r="U147" s="1">
        <f t="shared" si="58"/>
        <v>11340.25</v>
      </c>
      <c r="V147" s="1">
        <f t="shared" si="59"/>
        <v>78587.58333333334</v>
      </c>
      <c r="W147" s="2">
        <f t="shared" si="60"/>
        <v>0.9070346773660193</v>
      </c>
      <c r="X147" s="2">
        <f t="shared" si="61"/>
        <v>0.8996586610904393</v>
      </c>
      <c r="Y147" s="19">
        <f t="shared" si="44"/>
        <v>0.9588807316976643</v>
      </c>
      <c r="Z147" s="19">
        <f t="shared" si="45"/>
        <v>0.9464662547465649</v>
      </c>
    </row>
    <row r="148" spans="1:26" ht="12.75">
      <c r="B148" t="s">
        <v>16</v>
      </c>
      <c r="C148" s="1">
        <v>9814</v>
      </c>
      <c r="D148" s="1">
        <v>66374</v>
      </c>
      <c r="E148" s="1">
        <f t="shared" si="62"/>
        <v>12422.833333333334</v>
      </c>
      <c r="F148" s="1">
        <f t="shared" si="63"/>
        <v>83917.83333333333</v>
      </c>
      <c r="G148" s="2">
        <f t="shared" si="42"/>
        <v>-9.315765141007844</v>
      </c>
      <c r="H148" s="2">
        <f t="shared" si="43"/>
        <v>-12.385796429879605</v>
      </c>
      <c r="I148" s="3">
        <f t="shared" si="54"/>
        <v>0.789996914284181</v>
      </c>
      <c r="J148" s="3">
        <f t="shared" si="54"/>
        <v>0.7909403444242087</v>
      </c>
      <c r="K148" s="3">
        <f t="shared" si="55"/>
        <v>-2608.833333333334</v>
      </c>
      <c r="L148" s="3">
        <f t="shared" si="55"/>
        <v>-17543.83333333333</v>
      </c>
      <c r="M148" s="1">
        <f t="shared" si="53"/>
        <v>10505.333333333334</v>
      </c>
      <c r="N148" s="1">
        <f t="shared" si="53"/>
        <v>71445</v>
      </c>
      <c r="O148" s="1">
        <f t="shared" si="52"/>
        <v>10020</v>
      </c>
      <c r="P148" s="1">
        <f t="shared" si="52"/>
        <v>68358.33333333333</v>
      </c>
      <c r="Q148" s="1">
        <f t="shared" si="64"/>
        <v>12422.833333333334</v>
      </c>
      <c r="R148" s="1">
        <f t="shared" si="64"/>
        <v>83917.83333333333</v>
      </c>
      <c r="S148" s="1">
        <f t="shared" si="56"/>
        <v>11104.666666666666</v>
      </c>
      <c r="T148" s="1">
        <f t="shared" si="57"/>
        <v>77217.91666666667</v>
      </c>
      <c r="U148" s="1">
        <f t="shared" si="58"/>
        <v>11194.125</v>
      </c>
      <c r="V148" s="1">
        <f t="shared" si="59"/>
        <v>77730.33333333334</v>
      </c>
      <c r="W148" s="2">
        <f t="shared" si="60"/>
        <v>0.8767098812993422</v>
      </c>
      <c r="X148" s="2">
        <f t="shared" si="61"/>
        <v>0.8539008795365172</v>
      </c>
      <c r="Y148" s="19">
        <f t="shared" si="44"/>
        <v>0.9810417854958274</v>
      </c>
      <c r="Z148" s="19">
        <f t="shared" si="45"/>
        <v>0.9631878076061637</v>
      </c>
    </row>
    <row r="149" spans="1:26" ht="12.75">
      <c r="A149">
        <v>1991</v>
      </c>
      <c r="B149" t="s">
        <v>5</v>
      </c>
      <c r="C149" s="1">
        <v>9960</v>
      </c>
      <c r="D149" s="1">
        <v>67999</v>
      </c>
      <c r="E149" s="1">
        <f t="shared" si="62"/>
        <v>12149.25</v>
      </c>
      <c r="F149" s="1">
        <f t="shared" si="63"/>
        <v>82460.66666666667</v>
      </c>
      <c r="G149" s="2">
        <f t="shared" si="42"/>
        <v>-11.549615356614169</v>
      </c>
      <c r="H149" s="2">
        <f t="shared" si="43"/>
        <v>-13.808310577454904</v>
      </c>
      <c r="I149" s="3">
        <f>C149/AVERAGE(C$149:C$160)</f>
        <v>0.919625132727021</v>
      </c>
      <c r="J149" s="3">
        <f>D149/AVERAGE(D$149:D$160)</f>
        <v>0.8927658643326039</v>
      </c>
      <c r="K149" s="3">
        <f>C149-AVERAGE(C$149:C$160)</f>
        <v>-870.5</v>
      </c>
      <c r="L149" s="3">
        <f>D149-AVERAGE(D$149:D$160)</f>
        <v>-8167.6666666666715</v>
      </c>
      <c r="M149" s="1">
        <f t="shared" si="53"/>
        <v>10020</v>
      </c>
      <c r="N149" s="1">
        <f t="shared" si="53"/>
        <v>68358.33333333333</v>
      </c>
      <c r="O149" s="1">
        <f t="shared" si="52"/>
        <v>9659.333333333334</v>
      </c>
      <c r="P149" s="1">
        <f t="shared" si="52"/>
        <v>68317.33333333333</v>
      </c>
      <c r="Q149" s="1">
        <f t="shared" si="64"/>
        <v>12149.25</v>
      </c>
      <c r="R149" s="1">
        <f t="shared" si="64"/>
        <v>82460.66666666667</v>
      </c>
      <c r="S149" s="1">
        <f t="shared" si="56"/>
        <v>10981.583333333334</v>
      </c>
      <c r="T149" s="1">
        <f t="shared" si="57"/>
        <v>76442.5</v>
      </c>
      <c r="U149" s="1">
        <f t="shared" si="58"/>
        <v>11043.125</v>
      </c>
      <c r="V149" s="1">
        <f t="shared" si="59"/>
        <v>76830.20833333334</v>
      </c>
      <c r="W149" s="2">
        <f t="shared" si="60"/>
        <v>0.9019186145226102</v>
      </c>
      <c r="X149" s="2">
        <f t="shared" si="61"/>
        <v>0.8850555201540191</v>
      </c>
      <c r="Y149" s="19">
        <f t="shared" si="44"/>
        <v>0.953114740955023</v>
      </c>
      <c r="Z149" s="19">
        <f t="shared" si="45"/>
        <v>0.9111781572885206</v>
      </c>
    </row>
    <row r="150" spans="1:26" ht="12.75">
      <c r="B150" t="s">
        <v>6</v>
      </c>
      <c r="C150" s="1">
        <v>9204</v>
      </c>
      <c r="D150" s="1">
        <v>70579</v>
      </c>
      <c r="E150" s="1">
        <f t="shared" si="62"/>
        <v>11859.333333333334</v>
      </c>
      <c r="F150" s="1">
        <f t="shared" si="63"/>
        <v>81269.5</v>
      </c>
      <c r="G150" s="2">
        <f t="shared" si="42"/>
        <v>-13.23655828755723</v>
      </c>
      <c r="H150" s="2">
        <f t="shared" si="43"/>
        <v>-14.130242411595177</v>
      </c>
      <c r="I150" s="3">
        <f aca="true" t="shared" si="65" ref="I150:J160">C150/AVERAGE(C$149:C$160)</f>
        <v>0.8498222612067772</v>
      </c>
      <c r="J150" s="3">
        <f t="shared" si="65"/>
        <v>0.9266389496717724</v>
      </c>
      <c r="K150" s="3">
        <f aca="true" t="shared" si="66" ref="K150:L160">C150-AVERAGE(C$149:C$160)</f>
        <v>-1626.5</v>
      </c>
      <c r="L150" s="3">
        <f t="shared" si="66"/>
        <v>-5587.6666666666715</v>
      </c>
      <c r="M150" s="1">
        <f t="shared" si="53"/>
        <v>9659.333333333334</v>
      </c>
      <c r="N150" s="1">
        <f t="shared" si="53"/>
        <v>68317.33333333333</v>
      </c>
      <c r="O150" s="1">
        <f t="shared" si="52"/>
        <v>9802</v>
      </c>
      <c r="P150" s="1">
        <f t="shared" si="52"/>
        <v>72114.33333333333</v>
      </c>
      <c r="Q150" s="1">
        <f t="shared" si="64"/>
        <v>11859.333333333334</v>
      </c>
      <c r="R150" s="1">
        <f t="shared" si="64"/>
        <v>81269.5</v>
      </c>
      <c r="S150" s="1">
        <f t="shared" si="56"/>
        <v>10832.416666666666</v>
      </c>
      <c r="T150" s="1">
        <f t="shared" si="57"/>
        <v>75994.08333333333</v>
      </c>
      <c r="U150" s="1">
        <f t="shared" si="58"/>
        <v>10907</v>
      </c>
      <c r="V150" s="1">
        <f t="shared" si="59"/>
        <v>76218.29166666666</v>
      </c>
      <c r="W150" s="2">
        <f t="shared" si="60"/>
        <v>0.8438617401668653</v>
      </c>
      <c r="X150" s="2">
        <f t="shared" si="61"/>
        <v>0.926011308527754</v>
      </c>
      <c r="Y150" s="19">
        <f t="shared" si="44"/>
        <v>0.935022133302713</v>
      </c>
      <c r="Z150" s="19">
        <f t="shared" si="45"/>
        <v>0.9603789126017497</v>
      </c>
    </row>
    <row r="151" spans="1:26" ht="12.75">
      <c r="B151" t="s">
        <v>7</v>
      </c>
      <c r="C151" s="1">
        <v>10242</v>
      </c>
      <c r="D151" s="1">
        <v>77765</v>
      </c>
      <c r="E151" s="1">
        <f t="shared" si="62"/>
        <v>11396.916666666666</v>
      </c>
      <c r="F151" s="1">
        <f t="shared" si="63"/>
        <v>78932.41666666667</v>
      </c>
      <c r="G151" s="2">
        <f t="shared" si="42"/>
        <v>-16.690728117785383</v>
      </c>
      <c r="H151" s="2">
        <f t="shared" si="43"/>
        <v>-16.310978303510524</v>
      </c>
      <c r="I151" s="3">
        <f t="shared" si="65"/>
        <v>0.9456627117861595</v>
      </c>
      <c r="J151" s="3">
        <f t="shared" si="65"/>
        <v>1.0209846827133477</v>
      </c>
      <c r="K151" s="3">
        <f t="shared" si="66"/>
        <v>-588.5</v>
      </c>
      <c r="L151" s="3">
        <f t="shared" si="66"/>
        <v>1598.3333333333285</v>
      </c>
      <c r="M151" s="1">
        <f t="shared" si="53"/>
        <v>9802</v>
      </c>
      <c r="N151" s="1">
        <f t="shared" si="53"/>
        <v>72114.33333333333</v>
      </c>
      <c r="O151" s="1">
        <f t="shared" si="52"/>
        <v>10338.333333333334</v>
      </c>
      <c r="P151" s="1">
        <f t="shared" si="52"/>
        <v>77048</v>
      </c>
      <c r="Q151" s="1">
        <f t="shared" si="64"/>
        <v>11396.916666666666</v>
      </c>
      <c r="R151" s="1">
        <f t="shared" si="64"/>
        <v>78932.41666666667</v>
      </c>
      <c r="S151" s="1">
        <f t="shared" si="56"/>
        <v>10600.416666666666</v>
      </c>
      <c r="T151" s="1">
        <f t="shared" si="57"/>
        <v>74753.75</v>
      </c>
      <c r="U151" s="1">
        <f t="shared" si="58"/>
        <v>10716.416666666666</v>
      </c>
      <c r="V151" s="1">
        <f t="shared" si="59"/>
        <v>75373.91666666666</v>
      </c>
      <c r="W151" s="2">
        <f t="shared" si="60"/>
        <v>0.9557299159389411</v>
      </c>
      <c r="X151" s="2">
        <f t="shared" si="61"/>
        <v>1.031722954558772</v>
      </c>
      <c r="Y151" s="19">
        <f t="shared" si="44"/>
        <v>1.1002705213192454</v>
      </c>
      <c r="Z151" s="19">
        <f t="shared" si="45"/>
        <v>1.1162497310317858</v>
      </c>
    </row>
    <row r="152" spans="1:26" ht="12.75">
      <c r="B152" t="s">
        <v>8</v>
      </c>
      <c r="C152" s="1">
        <v>11569</v>
      </c>
      <c r="D152" s="1">
        <v>82800</v>
      </c>
      <c r="E152" s="1">
        <f t="shared" si="62"/>
        <v>11283.583333333334</v>
      </c>
      <c r="F152" s="1">
        <f t="shared" si="63"/>
        <v>78242.75</v>
      </c>
      <c r="G152" s="2">
        <f t="shared" si="42"/>
        <v>-17.68164049438556</v>
      </c>
      <c r="H152" s="2">
        <f t="shared" si="43"/>
        <v>-16.767090257123982</v>
      </c>
      <c r="I152" s="3">
        <f t="shared" si="65"/>
        <v>1.068187064309127</v>
      </c>
      <c r="J152" s="3">
        <f t="shared" si="65"/>
        <v>1.087089715536105</v>
      </c>
      <c r="K152" s="3">
        <f t="shared" si="66"/>
        <v>738.5</v>
      </c>
      <c r="L152" s="3">
        <f t="shared" si="66"/>
        <v>6633.3333333333285</v>
      </c>
      <c r="M152" s="1">
        <f t="shared" si="53"/>
        <v>10338.333333333334</v>
      </c>
      <c r="N152" s="1">
        <f t="shared" si="53"/>
        <v>77048</v>
      </c>
      <c r="O152" s="1">
        <f t="shared" si="52"/>
        <v>11016.666666666666</v>
      </c>
      <c r="P152" s="1">
        <f t="shared" si="52"/>
        <v>81610.33333333333</v>
      </c>
      <c r="Q152" s="1">
        <f t="shared" si="64"/>
        <v>11283.583333333334</v>
      </c>
      <c r="R152" s="1">
        <f t="shared" si="64"/>
        <v>78242.75</v>
      </c>
      <c r="S152" s="1">
        <f t="shared" si="56"/>
        <v>10650.916666666666</v>
      </c>
      <c r="T152" s="1">
        <f t="shared" si="57"/>
        <v>75212.08333333333</v>
      </c>
      <c r="U152" s="1">
        <f t="shared" si="58"/>
        <v>10625.666666666666</v>
      </c>
      <c r="V152" s="1">
        <f t="shared" si="59"/>
        <v>74982.91666666666</v>
      </c>
      <c r="W152" s="2">
        <f t="shared" si="60"/>
        <v>1.0887787432945384</v>
      </c>
      <c r="X152" s="2">
        <f t="shared" si="61"/>
        <v>1.1042515239582351</v>
      </c>
      <c r="Y152" s="19">
        <f t="shared" si="44"/>
        <v>0.9988604057728349</v>
      </c>
      <c r="Z152" s="19">
        <f t="shared" si="45"/>
        <v>1.0372392318145935</v>
      </c>
    </row>
    <row r="153" spans="1:26" ht="12.75">
      <c r="B153" t="s">
        <v>9</v>
      </c>
      <c r="C153" s="1">
        <v>11239</v>
      </c>
      <c r="D153" s="1">
        <v>84266</v>
      </c>
      <c r="E153" s="1">
        <f t="shared" si="62"/>
        <v>11104.666666666666</v>
      </c>
      <c r="F153" s="1">
        <f t="shared" si="63"/>
        <v>77217.91666666667</v>
      </c>
      <c r="G153" s="2">
        <f t="shared" si="42"/>
        <v>-18.937628887929108</v>
      </c>
      <c r="H153" s="2">
        <f t="shared" si="43"/>
        <v>-17.549132927403292</v>
      </c>
      <c r="I153" s="3">
        <f t="shared" si="65"/>
        <v>1.0377175568994967</v>
      </c>
      <c r="J153" s="3">
        <f t="shared" si="65"/>
        <v>1.1063369803063456</v>
      </c>
      <c r="K153" s="3">
        <f t="shared" si="66"/>
        <v>408.5</v>
      </c>
      <c r="L153" s="3">
        <f t="shared" si="66"/>
        <v>8099.3333333333285</v>
      </c>
      <c r="M153" s="1">
        <f t="shared" si="53"/>
        <v>11016.666666666666</v>
      </c>
      <c r="N153" s="1">
        <f t="shared" si="53"/>
        <v>81610.33333333333</v>
      </c>
      <c r="O153" s="1">
        <f t="shared" si="52"/>
        <v>11386</v>
      </c>
      <c r="P153" s="1">
        <f t="shared" si="52"/>
        <v>83902.33333333333</v>
      </c>
      <c r="Q153" s="1">
        <f t="shared" si="64"/>
        <v>11104.666666666666</v>
      </c>
      <c r="R153" s="1">
        <f t="shared" si="64"/>
        <v>77217.91666666667</v>
      </c>
      <c r="S153" s="1">
        <f t="shared" si="56"/>
        <v>10734.583333333334</v>
      </c>
      <c r="T153" s="1">
        <f t="shared" si="57"/>
        <v>75600.08333333333</v>
      </c>
      <c r="U153" s="1">
        <f t="shared" si="58"/>
        <v>10692.75</v>
      </c>
      <c r="V153" s="1">
        <f t="shared" si="59"/>
        <v>75406.08333333333</v>
      </c>
      <c r="W153" s="2">
        <f t="shared" si="60"/>
        <v>1.0510860162259474</v>
      </c>
      <c r="X153" s="2">
        <f t="shared" si="61"/>
        <v>1.1174960464065125</v>
      </c>
      <c r="Y153" s="19">
        <f t="shared" si="44"/>
        <v>1.0225310911382162</v>
      </c>
      <c r="Z153" s="19">
        <f t="shared" si="45"/>
        <v>1.0875058970907023</v>
      </c>
    </row>
    <row r="154" spans="1:26" ht="12.75">
      <c r="B154" t="s">
        <v>10</v>
      </c>
      <c r="C154" s="1">
        <v>11350</v>
      </c>
      <c r="D154" s="1">
        <v>84641</v>
      </c>
      <c r="E154" s="1">
        <f t="shared" si="62"/>
        <v>10981.583333333334</v>
      </c>
      <c r="F154" s="1">
        <f t="shared" si="63"/>
        <v>76442.5</v>
      </c>
      <c r="G154" s="2">
        <f t="shared" si="42"/>
        <v>-18.426835533931296</v>
      </c>
      <c r="H154" s="2">
        <f t="shared" si="43"/>
        <v>-16.60075170333357</v>
      </c>
      <c r="I154" s="3">
        <f t="shared" si="65"/>
        <v>1.0479663912100088</v>
      </c>
      <c r="J154" s="3">
        <f t="shared" si="65"/>
        <v>1.1112603938730852</v>
      </c>
      <c r="K154" s="3">
        <f t="shared" si="66"/>
        <v>519.5</v>
      </c>
      <c r="L154" s="3">
        <f t="shared" si="66"/>
        <v>8474.333333333328</v>
      </c>
      <c r="M154" s="1">
        <f t="shared" si="53"/>
        <v>11386</v>
      </c>
      <c r="N154" s="1">
        <f t="shared" si="53"/>
        <v>83902.33333333333</v>
      </c>
      <c r="O154" s="1">
        <f t="shared" si="52"/>
        <v>12201</v>
      </c>
      <c r="P154" s="1">
        <f t="shared" si="52"/>
        <v>90463.66666666667</v>
      </c>
      <c r="Q154" s="1">
        <f t="shared" si="64"/>
        <v>10981.583333333334</v>
      </c>
      <c r="R154" s="1">
        <f t="shared" si="64"/>
        <v>76442.5</v>
      </c>
      <c r="S154" s="1">
        <f t="shared" si="56"/>
        <v>10765.666666666666</v>
      </c>
      <c r="T154" s="1">
        <f t="shared" si="57"/>
        <v>75647.41666666667</v>
      </c>
      <c r="U154" s="1">
        <f t="shared" si="58"/>
        <v>10750.125</v>
      </c>
      <c r="V154" s="1">
        <f t="shared" si="59"/>
        <v>75623.75</v>
      </c>
      <c r="W154" s="2">
        <f t="shared" si="60"/>
        <v>1.0558016767246892</v>
      </c>
      <c r="X154" s="2">
        <f t="shared" si="61"/>
        <v>1.119238334517926</v>
      </c>
      <c r="Y154" s="19">
        <f t="shared" si="44"/>
        <v>1.0671396752391762</v>
      </c>
      <c r="Z154" s="19">
        <f t="shared" si="45"/>
        <v>1.1425605365335023</v>
      </c>
    </row>
    <row r="155" spans="1:26" ht="12.75">
      <c r="B155" t="s">
        <v>11</v>
      </c>
      <c r="C155" s="1">
        <v>14014</v>
      </c>
      <c r="D155" s="1">
        <v>102484</v>
      </c>
      <c r="E155" s="1">
        <f t="shared" si="62"/>
        <v>10832.416666666666</v>
      </c>
      <c r="F155" s="1">
        <f t="shared" si="63"/>
        <v>75994.08333333333</v>
      </c>
      <c r="G155" s="2">
        <f t="shared" si="42"/>
        <v>-19.608025034942557</v>
      </c>
      <c r="H155" s="2">
        <f t="shared" si="43"/>
        <v>-16.634305094662167</v>
      </c>
      <c r="I155" s="3">
        <f t="shared" si="65"/>
        <v>1.2939384146622963</v>
      </c>
      <c r="J155" s="3">
        <f t="shared" si="65"/>
        <v>1.345522975929978</v>
      </c>
      <c r="K155" s="3">
        <f t="shared" si="66"/>
        <v>3183.5</v>
      </c>
      <c r="L155" s="3">
        <f t="shared" si="66"/>
        <v>26317.33333333333</v>
      </c>
      <c r="M155" s="1">
        <f t="shared" si="53"/>
        <v>12201</v>
      </c>
      <c r="N155" s="1">
        <f t="shared" si="53"/>
        <v>90463.66666666667</v>
      </c>
      <c r="O155" s="1">
        <f t="shared" si="52"/>
        <v>11826.333333333334</v>
      </c>
      <c r="P155" s="1">
        <f t="shared" si="52"/>
        <v>82484</v>
      </c>
      <c r="Q155" s="1">
        <f t="shared" si="64"/>
        <v>10832.416666666666</v>
      </c>
      <c r="R155" s="1">
        <f t="shared" si="64"/>
        <v>75994.08333333333</v>
      </c>
      <c r="S155" s="1">
        <f t="shared" si="56"/>
        <v>10830.5</v>
      </c>
      <c r="T155" s="1">
        <f t="shared" si="57"/>
        <v>76166.66666666667</v>
      </c>
      <c r="U155" s="1">
        <f t="shared" si="58"/>
        <v>10798.083333333332</v>
      </c>
      <c r="V155" s="1">
        <f t="shared" si="59"/>
        <v>75907.04166666667</v>
      </c>
      <c r="W155" s="2">
        <f t="shared" si="60"/>
        <v>1.2978229161039383</v>
      </c>
      <c r="X155" s="2">
        <f t="shared" si="61"/>
        <v>1.35012507074168</v>
      </c>
      <c r="Y155" s="19">
        <f t="shared" si="44"/>
        <v>1.2325831550131685</v>
      </c>
      <c r="Z155" s="19">
        <f t="shared" si="45"/>
        <v>1.2686310423197058</v>
      </c>
    </row>
    <row r="156" spans="1:26" ht="12.75">
      <c r="B156" t="s">
        <v>12</v>
      </c>
      <c r="C156" s="1">
        <v>10115</v>
      </c>
      <c r="D156" s="1">
        <v>60327</v>
      </c>
      <c r="E156" s="1">
        <f t="shared" si="62"/>
        <v>10600.416666666666</v>
      </c>
      <c r="F156" s="1">
        <f t="shared" si="63"/>
        <v>74753.75</v>
      </c>
      <c r="G156" s="2">
        <f t="shared" si="42"/>
        <v>-21.594068010774237</v>
      </c>
      <c r="H156" s="2">
        <f t="shared" si="43"/>
        <v>-17.96503126226004</v>
      </c>
      <c r="I156" s="3">
        <f t="shared" si="65"/>
        <v>0.9339365680254836</v>
      </c>
      <c r="J156" s="3">
        <f t="shared" si="65"/>
        <v>0.7920393873085338</v>
      </c>
      <c r="K156" s="3">
        <f t="shared" si="66"/>
        <v>-715.5</v>
      </c>
      <c r="L156" s="3">
        <f t="shared" si="66"/>
        <v>-15839.666666666672</v>
      </c>
      <c r="M156" s="1">
        <f t="shared" si="53"/>
        <v>11826.333333333334</v>
      </c>
      <c r="N156" s="1">
        <f t="shared" si="53"/>
        <v>82484</v>
      </c>
      <c r="O156" s="1">
        <f t="shared" si="52"/>
        <v>10910.333333333334</v>
      </c>
      <c r="P156" s="1">
        <f t="shared" si="52"/>
        <v>73386.66666666667</v>
      </c>
      <c r="Q156" s="1">
        <f t="shared" si="64"/>
        <v>10600.416666666666</v>
      </c>
      <c r="R156" s="1">
        <f t="shared" si="64"/>
        <v>74753.75</v>
      </c>
      <c r="S156" s="1">
        <f t="shared" si="56"/>
        <v>11120.5</v>
      </c>
      <c r="T156" s="1">
        <f t="shared" si="57"/>
        <v>77829.08333333333</v>
      </c>
      <c r="U156" s="1">
        <f t="shared" si="58"/>
        <v>10975.5</v>
      </c>
      <c r="V156" s="1">
        <f t="shared" si="59"/>
        <v>76997.875</v>
      </c>
      <c r="W156" s="2">
        <f t="shared" si="60"/>
        <v>0.9215981048699375</v>
      </c>
      <c r="X156" s="2">
        <f t="shared" si="61"/>
        <v>0.7834891547331664</v>
      </c>
      <c r="Y156" s="19">
        <f t="shared" si="44"/>
        <v>0.957367032234512</v>
      </c>
      <c r="Z156" s="19">
        <f t="shared" si="45"/>
        <v>0.8258138382400452</v>
      </c>
    </row>
    <row r="157" spans="1:26" ht="12.75">
      <c r="B157" t="s">
        <v>13</v>
      </c>
      <c r="C157" s="1">
        <v>8602</v>
      </c>
      <c r="D157" s="1">
        <v>57349</v>
      </c>
      <c r="E157" s="1">
        <f t="shared" si="62"/>
        <v>10650.916666666666</v>
      </c>
      <c r="F157" s="1">
        <f t="shared" si="63"/>
        <v>75212.08333333333</v>
      </c>
      <c r="G157" s="2">
        <f aca="true" t="shared" si="67" ref="G157:G220">E157*100/E145-100</f>
        <v>-19.831522693629736</v>
      </c>
      <c r="H157" s="2">
        <f aca="true" t="shared" si="68" ref="H157:H220">F157*100/F145-100</f>
        <v>-15.866545358954625</v>
      </c>
      <c r="I157" s="3">
        <f t="shared" si="65"/>
        <v>0.7942384931443608</v>
      </c>
      <c r="J157" s="3">
        <f t="shared" si="65"/>
        <v>0.7529409190371991</v>
      </c>
      <c r="K157" s="3">
        <f t="shared" si="66"/>
        <v>-2228.5</v>
      </c>
      <c r="L157" s="3">
        <f t="shared" si="66"/>
        <v>-18817.66666666667</v>
      </c>
      <c r="M157" s="1">
        <f t="shared" si="53"/>
        <v>10910.333333333334</v>
      </c>
      <c r="N157" s="1">
        <f t="shared" si="53"/>
        <v>73386.66666666667</v>
      </c>
      <c r="O157" s="1">
        <f t="shared" si="52"/>
        <v>10379</v>
      </c>
      <c r="P157" s="1">
        <f t="shared" si="52"/>
        <v>66530.33333333333</v>
      </c>
      <c r="Q157" s="1">
        <f t="shared" si="64"/>
        <v>10650.916666666666</v>
      </c>
      <c r="R157" s="1">
        <f t="shared" si="64"/>
        <v>75212.08333333333</v>
      </c>
      <c r="S157" s="1">
        <f t="shared" si="56"/>
        <v>11422.666666666666</v>
      </c>
      <c r="T157" s="1">
        <f t="shared" si="57"/>
        <v>79240.41666666667</v>
      </c>
      <c r="U157" s="1">
        <f t="shared" si="58"/>
        <v>11271.583333333332</v>
      </c>
      <c r="V157" s="1">
        <f t="shared" si="59"/>
        <v>78534.75</v>
      </c>
      <c r="W157" s="2">
        <f t="shared" si="60"/>
        <v>0.763158089295352</v>
      </c>
      <c r="X157" s="2">
        <f t="shared" si="61"/>
        <v>0.7302372516624807</v>
      </c>
      <c r="Y157" s="19">
        <f t="shared" si="44"/>
        <v>0.7393209938434239</v>
      </c>
      <c r="Z157" s="19">
        <f t="shared" si="45"/>
        <v>0.7087955725815971</v>
      </c>
    </row>
    <row r="158" spans="1:26" ht="12.75">
      <c r="B158" t="s">
        <v>14</v>
      </c>
      <c r="C158" s="1">
        <v>12420</v>
      </c>
      <c r="D158" s="1">
        <v>81915</v>
      </c>
      <c r="E158" s="1">
        <f t="shared" si="62"/>
        <v>10734.583333333334</v>
      </c>
      <c r="F158" s="1">
        <f t="shared" si="63"/>
        <v>75600.08333333333</v>
      </c>
      <c r="G158" s="2">
        <f t="shared" si="67"/>
        <v>-17.713756427864183</v>
      </c>
      <c r="H158" s="2">
        <f t="shared" si="68"/>
        <v>-14.042300389234839</v>
      </c>
      <c r="I158" s="3">
        <f t="shared" si="65"/>
        <v>1.146761460689719</v>
      </c>
      <c r="J158" s="3">
        <f t="shared" si="65"/>
        <v>1.0754704595185995</v>
      </c>
      <c r="K158" s="3">
        <f t="shared" si="66"/>
        <v>1589.5</v>
      </c>
      <c r="L158" s="3">
        <f t="shared" si="66"/>
        <v>5748.3333333333285</v>
      </c>
      <c r="M158" s="1">
        <f t="shared" si="53"/>
        <v>10379</v>
      </c>
      <c r="N158" s="1">
        <f t="shared" si="53"/>
        <v>66530.33333333333</v>
      </c>
      <c r="O158" s="1">
        <f t="shared" si="52"/>
        <v>10560.333333333334</v>
      </c>
      <c r="P158" s="1">
        <f t="shared" si="52"/>
        <v>70178</v>
      </c>
      <c r="Q158" s="1">
        <f t="shared" si="64"/>
        <v>10734.583333333334</v>
      </c>
      <c r="R158" s="1">
        <f t="shared" si="64"/>
        <v>75600.08333333333</v>
      </c>
      <c r="S158" s="1">
        <f t="shared" si="56"/>
        <v>11815.5</v>
      </c>
      <c r="T158" s="1">
        <f t="shared" si="57"/>
        <v>81023.25</v>
      </c>
      <c r="U158" s="1">
        <f t="shared" si="58"/>
        <v>11619.083333333332</v>
      </c>
      <c r="V158" s="1">
        <f t="shared" si="59"/>
        <v>80131.83333333334</v>
      </c>
      <c r="W158" s="2">
        <f t="shared" si="60"/>
        <v>1.0689311405805106</v>
      </c>
      <c r="X158" s="2">
        <f t="shared" si="61"/>
        <v>1.022252912388127</v>
      </c>
      <c r="Y158" s="19">
        <f t="shared" si="44"/>
        <v>1.0321213502967674</v>
      </c>
      <c r="Z158" s="19">
        <f t="shared" si="45"/>
        <v>0.9960478113211076</v>
      </c>
    </row>
    <row r="159" spans="1:26" ht="12.75">
      <c r="B159" t="s">
        <v>15</v>
      </c>
      <c r="C159" s="1">
        <v>10659</v>
      </c>
      <c r="D159" s="1">
        <v>71270</v>
      </c>
      <c r="E159" s="1">
        <f t="shared" si="62"/>
        <v>10765.666666666666</v>
      </c>
      <c r="F159" s="1">
        <f t="shared" si="63"/>
        <v>75647.41666666667</v>
      </c>
      <c r="G159" s="2">
        <f t="shared" si="67"/>
        <v>-15.834598320444599</v>
      </c>
      <c r="H159" s="2">
        <f t="shared" si="68"/>
        <v>-12.255802691571219</v>
      </c>
      <c r="I159" s="3">
        <f t="shared" si="65"/>
        <v>0.9841650893310558</v>
      </c>
      <c r="J159" s="3">
        <f t="shared" si="65"/>
        <v>0.9357111597374179</v>
      </c>
      <c r="K159" s="3">
        <f t="shared" si="66"/>
        <v>-171.5</v>
      </c>
      <c r="L159" s="3">
        <f t="shared" si="66"/>
        <v>-4896.6666666666715</v>
      </c>
      <c r="M159" s="1">
        <f t="shared" si="53"/>
        <v>10560.333333333334</v>
      </c>
      <c r="N159" s="1">
        <f t="shared" si="53"/>
        <v>70178</v>
      </c>
      <c r="O159" s="1">
        <f t="shared" si="52"/>
        <v>11223.666666666666</v>
      </c>
      <c r="P159" s="1">
        <f t="shared" si="52"/>
        <v>75263.33333333333</v>
      </c>
      <c r="Q159" s="1">
        <f t="shared" si="64"/>
        <v>10765.666666666666</v>
      </c>
      <c r="R159" s="1">
        <f t="shared" si="64"/>
        <v>75647.41666666667</v>
      </c>
      <c r="S159" s="1">
        <f t="shared" si="56"/>
        <v>11943.416666666666</v>
      </c>
      <c r="T159" s="1">
        <f t="shared" si="57"/>
        <v>81973.08333333333</v>
      </c>
      <c r="U159" s="1">
        <f t="shared" si="58"/>
        <v>11879.458333333332</v>
      </c>
      <c r="V159" s="1">
        <f t="shared" si="59"/>
        <v>81498.16666666666</v>
      </c>
      <c r="W159" s="2">
        <f t="shared" si="60"/>
        <v>0.8972631327887426</v>
      </c>
      <c r="X159" s="2">
        <f t="shared" si="61"/>
        <v>0.8744981993459977</v>
      </c>
      <c r="Y159" s="19">
        <f t="shared" si="44"/>
        <v>0.9261062683780744</v>
      </c>
      <c r="Z159" s="19">
        <f t="shared" si="45"/>
        <v>0.9154530033490619</v>
      </c>
    </row>
    <row r="160" spans="1:26" ht="12.75">
      <c r="B160" t="s">
        <v>16</v>
      </c>
      <c r="C160" s="1">
        <v>10592</v>
      </c>
      <c r="D160" s="1">
        <v>72605</v>
      </c>
      <c r="E160" s="1">
        <f t="shared" si="62"/>
        <v>10830.5</v>
      </c>
      <c r="F160" s="1">
        <f t="shared" si="63"/>
        <v>76166.66666666667</v>
      </c>
      <c r="G160" s="2">
        <f t="shared" si="67"/>
        <v>-12.817795188966556</v>
      </c>
      <c r="H160" s="2">
        <f t="shared" si="68"/>
        <v>-9.236614386691741</v>
      </c>
      <c r="I160" s="3">
        <f t="shared" si="65"/>
        <v>0.9779788560084945</v>
      </c>
      <c r="J160" s="3">
        <f t="shared" si="65"/>
        <v>0.9532385120350109</v>
      </c>
      <c r="K160" s="3">
        <f t="shared" si="66"/>
        <v>-238.5</v>
      </c>
      <c r="L160" s="3">
        <f t="shared" si="66"/>
        <v>-3561.6666666666715</v>
      </c>
      <c r="M160" s="1">
        <f t="shared" si="53"/>
        <v>11223.666666666666</v>
      </c>
      <c r="N160" s="1">
        <f t="shared" si="53"/>
        <v>75263.33333333333</v>
      </c>
      <c r="O160" s="1">
        <f t="shared" si="52"/>
        <v>11563.666666666666</v>
      </c>
      <c r="P160" s="1">
        <f t="shared" si="52"/>
        <v>77274.33333333333</v>
      </c>
      <c r="Q160" s="1">
        <f t="shared" si="64"/>
        <v>10830.5</v>
      </c>
      <c r="R160" s="1">
        <f t="shared" si="64"/>
        <v>76166.66666666667</v>
      </c>
      <c r="S160" s="1">
        <f t="shared" si="56"/>
        <v>11930</v>
      </c>
      <c r="T160" s="1">
        <f t="shared" si="57"/>
        <v>82147.25</v>
      </c>
      <c r="U160" s="1">
        <f t="shared" si="58"/>
        <v>11936.708333333332</v>
      </c>
      <c r="V160" s="1">
        <f t="shared" si="59"/>
        <v>82060.16666666666</v>
      </c>
      <c r="W160" s="2">
        <f t="shared" si="60"/>
        <v>0.8873468048491873</v>
      </c>
      <c r="X160" s="2">
        <f t="shared" si="61"/>
        <v>0.8847776326719623</v>
      </c>
      <c r="Y160" s="19">
        <f t="shared" si="44"/>
        <v>0.9342426771351252</v>
      </c>
      <c r="Z160" s="19">
        <f t="shared" si="45"/>
        <v>0.913227074567927</v>
      </c>
    </row>
    <row r="161" spans="1:26" ht="12.75">
      <c r="A161">
        <v>1992</v>
      </c>
      <c r="B161" t="s">
        <v>5</v>
      </c>
      <c r="C161" s="1">
        <v>13440</v>
      </c>
      <c r="D161" s="1">
        <v>87948</v>
      </c>
      <c r="E161" s="1">
        <f t="shared" si="62"/>
        <v>11120.5</v>
      </c>
      <c r="F161" s="1">
        <f t="shared" si="63"/>
        <v>77829.08333333333</v>
      </c>
      <c r="G161" s="2">
        <f t="shared" si="67"/>
        <v>-8.467600880712794</v>
      </c>
      <c r="H161" s="2">
        <f t="shared" si="68"/>
        <v>-5.6167182737628565</v>
      </c>
      <c r="I161" s="3">
        <f>C161/AVERAGE(C$161:C$172)</f>
        <v>1.122760118624953</v>
      </c>
      <c r="J161" s="3">
        <f>D161/AVERAGE(D$161:D$172)</f>
        <v>1.046585726483267</v>
      </c>
      <c r="K161" s="3">
        <f>C161-AVERAGE(C$161:C$172)</f>
        <v>1469.5</v>
      </c>
      <c r="L161" s="3">
        <f>D161-AVERAGE(D$161:D$172)</f>
        <v>3914.75</v>
      </c>
      <c r="M161" s="1">
        <f t="shared" si="53"/>
        <v>11563.666666666666</v>
      </c>
      <c r="N161" s="1">
        <f t="shared" si="53"/>
        <v>77274.33333333333</v>
      </c>
      <c r="O161" s="1">
        <f t="shared" si="52"/>
        <v>12287.333333333334</v>
      </c>
      <c r="P161" s="1">
        <f t="shared" si="52"/>
        <v>82689.33333333333</v>
      </c>
      <c r="Q161" s="1">
        <f t="shared" si="64"/>
        <v>11120.5</v>
      </c>
      <c r="R161" s="1">
        <f t="shared" si="64"/>
        <v>77829.08333333333</v>
      </c>
      <c r="S161" s="1">
        <f t="shared" si="56"/>
        <v>12032.083333333334</v>
      </c>
      <c r="T161" s="1">
        <f t="shared" si="57"/>
        <v>83176</v>
      </c>
      <c r="U161" s="1">
        <f t="shared" si="58"/>
        <v>11981.041666666668</v>
      </c>
      <c r="V161" s="1">
        <f t="shared" si="59"/>
        <v>82661.625</v>
      </c>
      <c r="W161" s="2">
        <f t="shared" si="60"/>
        <v>1.1217722443443634</v>
      </c>
      <c r="X161" s="2">
        <f t="shared" si="61"/>
        <v>1.0639519849748902</v>
      </c>
      <c r="Y161" s="19">
        <f t="shared" si="44"/>
        <v>0.9996110218571328</v>
      </c>
      <c r="Z161" s="19">
        <f t="shared" si="45"/>
        <v>0.9572049830237823</v>
      </c>
    </row>
    <row r="162" spans="1:26" ht="12.75">
      <c r="B162" t="s">
        <v>6</v>
      </c>
      <c r="C162" s="1">
        <v>12830</v>
      </c>
      <c r="D162" s="1">
        <v>87515</v>
      </c>
      <c r="E162" s="1">
        <f t="shared" si="62"/>
        <v>11422.666666666666</v>
      </c>
      <c r="F162" s="1">
        <f t="shared" si="63"/>
        <v>79240.41666666667</v>
      </c>
      <c r="G162" s="2">
        <f t="shared" si="67"/>
        <v>-3.6820507054921734</v>
      </c>
      <c r="H162" s="2">
        <f t="shared" si="68"/>
        <v>-2.496734117145209</v>
      </c>
      <c r="I162" s="3">
        <f aca="true" t="shared" si="69" ref="I162:J172">C162/AVERAGE(C$161:C$172)</f>
        <v>1.0718015120504574</v>
      </c>
      <c r="J162" s="3">
        <f t="shared" si="69"/>
        <v>1.041433004197743</v>
      </c>
      <c r="K162" s="3">
        <f aca="true" t="shared" si="70" ref="K162:L172">C162-AVERAGE(C$161:C$172)</f>
        <v>859.5</v>
      </c>
      <c r="L162" s="3">
        <f t="shared" si="70"/>
        <v>3481.75</v>
      </c>
      <c r="M162" s="1">
        <f t="shared" si="53"/>
        <v>12287.333333333334</v>
      </c>
      <c r="N162" s="1">
        <f t="shared" si="53"/>
        <v>82689.33333333333</v>
      </c>
      <c r="O162" s="1">
        <f t="shared" si="52"/>
        <v>13742</v>
      </c>
      <c r="P162" s="1">
        <f t="shared" si="52"/>
        <v>91540.66666666667</v>
      </c>
      <c r="Q162" s="1">
        <f t="shared" si="64"/>
        <v>11422.666666666666</v>
      </c>
      <c r="R162" s="1">
        <f t="shared" si="64"/>
        <v>79240.41666666667</v>
      </c>
      <c r="S162" s="1">
        <f t="shared" si="56"/>
        <v>12139.416666666666</v>
      </c>
      <c r="T162" s="1">
        <f t="shared" si="57"/>
        <v>83910.58333333333</v>
      </c>
      <c r="U162" s="1">
        <f t="shared" si="58"/>
        <v>12085.75</v>
      </c>
      <c r="V162" s="1">
        <f t="shared" si="59"/>
        <v>83543.29166666666</v>
      </c>
      <c r="W162" s="2">
        <f t="shared" si="60"/>
        <v>1.0615807872908176</v>
      </c>
      <c r="X162" s="2">
        <f t="shared" si="61"/>
        <v>1.047540721153055</v>
      </c>
      <c r="Y162" s="19">
        <f t="shared" si="44"/>
        <v>0.9490433330115393</v>
      </c>
      <c r="Z162" s="19">
        <f t="shared" si="45"/>
        <v>0.9673531271116437</v>
      </c>
    </row>
    <row r="163" spans="1:26" ht="12.75">
      <c r="B163" t="s">
        <v>7</v>
      </c>
      <c r="C163" s="1">
        <v>14956</v>
      </c>
      <c r="D163" s="1">
        <v>99159</v>
      </c>
      <c r="E163" s="1">
        <f t="shared" si="62"/>
        <v>11815.5</v>
      </c>
      <c r="F163" s="1">
        <f t="shared" si="63"/>
        <v>81023.25</v>
      </c>
      <c r="G163" s="2">
        <f t="shared" si="67"/>
        <v>3.6727769937775605</v>
      </c>
      <c r="H163" s="2">
        <f t="shared" si="68"/>
        <v>2.6488905593287058</v>
      </c>
      <c r="I163" s="3">
        <f t="shared" si="69"/>
        <v>1.24940478676747</v>
      </c>
      <c r="J163" s="3">
        <f t="shared" si="69"/>
        <v>1.1799972034879052</v>
      </c>
      <c r="K163" s="3">
        <f t="shared" si="70"/>
        <v>2985.5</v>
      </c>
      <c r="L163" s="3">
        <f t="shared" si="70"/>
        <v>15125.75</v>
      </c>
      <c r="M163" s="1">
        <f t="shared" si="53"/>
        <v>13742</v>
      </c>
      <c r="N163" s="1">
        <f t="shared" si="53"/>
        <v>91540.66666666667</v>
      </c>
      <c r="O163" s="1">
        <f t="shared" si="52"/>
        <v>13630</v>
      </c>
      <c r="P163" s="1">
        <f t="shared" si="52"/>
        <v>93624</v>
      </c>
      <c r="Q163" s="1">
        <f t="shared" si="64"/>
        <v>11815.5</v>
      </c>
      <c r="R163" s="1">
        <f t="shared" si="64"/>
        <v>81023.25</v>
      </c>
      <c r="S163" s="1">
        <f t="shared" si="56"/>
        <v>12040.666666666666</v>
      </c>
      <c r="T163" s="1">
        <f t="shared" si="57"/>
        <v>83170.5</v>
      </c>
      <c r="U163" s="1">
        <f t="shared" si="58"/>
        <v>12090.041666666666</v>
      </c>
      <c r="V163" s="1">
        <f t="shared" si="59"/>
        <v>83540.54166666666</v>
      </c>
      <c r="W163" s="2">
        <f t="shared" si="60"/>
        <v>1.2370511543591318</v>
      </c>
      <c r="X163" s="2">
        <f t="shared" si="61"/>
        <v>1.1869566323337024</v>
      </c>
      <c r="Y163" s="19">
        <f t="shared" si="44"/>
        <v>1.1209089024014902</v>
      </c>
      <c r="Z163" s="19">
        <f t="shared" si="45"/>
        <v>1.126543199905343</v>
      </c>
    </row>
    <row r="164" spans="1:26" ht="12.75">
      <c r="B164" t="s">
        <v>8</v>
      </c>
      <c r="C164" s="1">
        <v>13104</v>
      </c>
      <c r="D164" s="1">
        <v>94198</v>
      </c>
      <c r="E164" s="1">
        <f t="shared" si="62"/>
        <v>11943.416666666666</v>
      </c>
      <c r="F164" s="1">
        <f t="shared" si="63"/>
        <v>81973.08333333333</v>
      </c>
      <c r="G164" s="2">
        <f t="shared" si="67"/>
        <v>5.847728632305021</v>
      </c>
      <c r="H164" s="2">
        <f t="shared" si="68"/>
        <v>4.767640878334831</v>
      </c>
      <c r="I164" s="3">
        <f t="shared" si="69"/>
        <v>1.094691115659329</v>
      </c>
      <c r="J164" s="3">
        <f t="shared" si="69"/>
        <v>1.1209610481565333</v>
      </c>
      <c r="K164" s="3">
        <f t="shared" si="70"/>
        <v>1133.5</v>
      </c>
      <c r="L164" s="3">
        <f t="shared" si="70"/>
        <v>10164.75</v>
      </c>
      <c r="M164" s="1">
        <f t="shared" si="53"/>
        <v>13630</v>
      </c>
      <c r="N164" s="1">
        <f t="shared" si="53"/>
        <v>93624</v>
      </c>
      <c r="O164" s="1">
        <f t="shared" si="52"/>
        <v>13046</v>
      </c>
      <c r="P164" s="1">
        <f t="shared" si="52"/>
        <v>93237.66666666667</v>
      </c>
      <c r="Q164" s="1">
        <f t="shared" si="64"/>
        <v>11943.416666666666</v>
      </c>
      <c r="R164" s="1">
        <f t="shared" si="64"/>
        <v>81973.08333333333</v>
      </c>
      <c r="S164" s="1">
        <f t="shared" si="56"/>
        <v>12086.75</v>
      </c>
      <c r="T164" s="1">
        <f t="shared" si="57"/>
        <v>83501.25</v>
      </c>
      <c r="U164" s="1">
        <f t="shared" si="58"/>
        <v>12063.708333333332</v>
      </c>
      <c r="V164" s="1">
        <f t="shared" si="59"/>
        <v>83335.875</v>
      </c>
      <c r="W164" s="2">
        <f t="shared" si="60"/>
        <v>1.0862331579910822</v>
      </c>
      <c r="X164" s="2">
        <f t="shared" si="61"/>
        <v>1.1303415245835002</v>
      </c>
      <c r="Y164" s="19">
        <f aca="true" t="shared" si="71" ref="Y164:Y227">AVERAGE(W164,W152,W140)</f>
        <v>1.046553892950206</v>
      </c>
      <c r="Z164" s="19">
        <f aca="true" t="shared" si="72" ref="Z164:Z227">AVERAGE(X164,X152,X140)</f>
        <v>1.0812104230189863</v>
      </c>
    </row>
    <row r="165" spans="1:26" ht="12.75">
      <c r="B165" t="s">
        <v>9</v>
      </c>
      <c r="C165" s="1">
        <v>11078</v>
      </c>
      <c r="D165" s="1">
        <v>86356</v>
      </c>
      <c r="E165" s="1">
        <f t="shared" si="62"/>
        <v>11930</v>
      </c>
      <c r="F165" s="1">
        <f t="shared" si="63"/>
        <v>82147.25</v>
      </c>
      <c r="G165" s="2">
        <f t="shared" si="67"/>
        <v>7.43231074022934</v>
      </c>
      <c r="H165" s="2">
        <f t="shared" si="68"/>
        <v>6.383665276301372</v>
      </c>
      <c r="I165" s="3">
        <f t="shared" si="69"/>
        <v>0.9254417108725617</v>
      </c>
      <c r="J165" s="3">
        <f t="shared" si="69"/>
        <v>1.0276408445466527</v>
      </c>
      <c r="K165" s="3">
        <f t="shared" si="70"/>
        <v>-892.5</v>
      </c>
      <c r="L165" s="3">
        <f t="shared" si="70"/>
        <v>2322.75</v>
      </c>
      <c r="M165" s="1">
        <f t="shared" si="53"/>
        <v>13046</v>
      </c>
      <c r="N165" s="1">
        <f t="shared" si="53"/>
        <v>93237.66666666667</v>
      </c>
      <c r="O165" s="1">
        <f t="shared" si="52"/>
        <v>12252.333333333334</v>
      </c>
      <c r="P165" s="1">
        <f t="shared" si="52"/>
        <v>92513.33333333333</v>
      </c>
      <c r="Q165" s="1">
        <f t="shared" si="64"/>
        <v>11930</v>
      </c>
      <c r="R165" s="1">
        <f t="shared" si="64"/>
        <v>82147.25</v>
      </c>
      <c r="S165" s="1">
        <f t="shared" si="56"/>
        <v>11934.166666666666</v>
      </c>
      <c r="T165" s="1">
        <f t="shared" si="57"/>
        <v>82869</v>
      </c>
      <c r="U165" s="1">
        <f t="shared" si="58"/>
        <v>12010.458333333332</v>
      </c>
      <c r="V165" s="1">
        <f t="shared" si="59"/>
        <v>83185.125</v>
      </c>
      <c r="W165" s="2">
        <f t="shared" si="60"/>
        <v>0.9223628018636536</v>
      </c>
      <c r="X165" s="2">
        <f t="shared" si="61"/>
        <v>1.0381182933847848</v>
      </c>
      <c r="Y165" s="19">
        <f t="shared" si="71"/>
        <v>0.9967313065760107</v>
      </c>
      <c r="Z165" s="19">
        <f t="shared" si="72"/>
        <v>1.0815337179134206</v>
      </c>
    </row>
    <row r="166" spans="1:26" ht="12.75">
      <c r="B166" t="s">
        <v>10</v>
      </c>
      <c r="C166" s="1">
        <v>12575</v>
      </c>
      <c r="D166" s="1">
        <v>96986</v>
      </c>
      <c r="E166" s="1">
        <f t="shared" si="62"/>
        <v>12032.083333333334</v>
      </c>
      <c r="F166" s="1">
        <f t="shared" si="63"/>
        <v>83176</v>
      </c>
      <c r="G166" s="2">
        <f t="shared" si="67"/>
        <v>9.566015829532788</v>
      </c>
      <c r="H166" s="2">
        <f t="shared" si="68"/>
        <v>8.808581613631162</v>
      </c>
      <c r="I166" s="3">
        <f t="shared" si="69"/>
        <v>1.0504991437283322</v>
      </c>
      <c r="J166" s="3">
        <f t="shared" si="69"/>
        <v>1.154138391648544</v>
      </c>
      <c r="K166" s="3">
        <f t="shared" si="70"/>
        <v>604.5</v>
      </c>
      <c r="L166" s="3">
        <f t="shared" si="70"/>
        <v>12952.75</v>
      </c>
      <c r="M166" s="1">
        <f t="shared" si="53"/>
        <v>12252.333333333334</v>
      </c>
      <c r="N166" s="1">
        <f t="shared" si="53"/>
        <v>92513.33333333333</v>
      </c>
      <c r="O166" s="1">
        <f t="shared" si="52"/>
        <v>12985</v>
      </c>
      <c r="P166" s="1">
        <f t="shared" si="52"/>
        <v>98213.66666666667</v>
      </c>
      <c r="Q166" s="1">
        <f t="shared" si="64"/>
        <v>12032.083333333334</v>
      </c>
      <c r="R166" s="1">
        <f t="shared" si="64"/>
        <v>83176</v>
      </c>
      <c r="S166" s="1">
        <f t="shared" si="56"/>
        <v>11891.75</v>
      </c>
      <c r="T166" s="1">
        <f t="shared" si="57"/>
        <v>82744.83333333333</v>
      </c>
      <c r="U166" s="1">
        <f t="shared" si="58"/>
        <v>11912.958333333332</v>
      </c>
      <c r="V166" s="1">
        <f t="shared" si="59"/>
        <v>82806.91666666666</v>
      </c>
      <c r="W166" s="2">
        <f t="shared" si="60"/>
        <v>1.0555732378257572</v>
      </c>
      <c r="X166" s="2">
        <f t="shared" si="61"/>
        <v>1.1712306641051524</v>
      </c>
      <c r="Y166" s="19">
        <f t="shared" si="71"/>
        <v>1.034770421429407</v>
      </c>
      <c r="Z166" s="19">
        <f t="shared" si="72"/>
        <v>1.1230972580978997</v>
      </c>
    </row>
    <row r="167" spans="1:26" ht="12.75">
      <c r="B167" t="s">
        <v>11</v>
      </c>
      <c r="C167" s="1">
        <v>15302</v>
      </c>
      <c r="D167" s="1">
        <v>111299</v>
      </c>
      <c r="E167" s="1">
        <f t="shared" si="62"/>
        <v>12139.416666666666</v>
      </c>
      <c r="F167" s="1">
        <f t="shared" si="63"/>
        <v>83910.58333333333</v>
      </c>
      <c r="G167" s="2">
        <f t="shared" si="67"/>
        <v>12.065636323073477</v>
      </c>
      <c r="H167" s="2">
        <f t="shared" si="68"/>
        <v>10.417258361122407</v>
      </c>
      <c r="I167" s="3">
        <f t="shared" si="69"/>
        <v>1.2783091767261183</v>
      </c>
      <c r="J167" s="3">
        <f t="shared" si="69"/>
        <v>1.3244638283060575</v>
      </c>
      <c r="K167" s="3">
        <f t="shared" si="70"/>
        <v>3331.5</v>
      </c>
      <c r="L167" s="3">
        <f t="shared" si="70"/>
        <v>27265.75</v>
      </c>
      <c r="M167" s="1">
        <f t="shared" si="53"/>
        <v>12985</v>
      </c>
      <c r="N167" s="1">
        <f t="shared" si="53"/>
        <v>98213.66666666667</v>
      </c>
      <c r="O167" s="1">
        <f t="shared" si="52"/>
        <v>12269</v>
      </c>
      <c r="P167" s="1">
        <f t="shared" si="52"/>
        <v>86577</v>
      </c>
      <c r="Q167" s="1">
        <f t="shared" si="64"/>
        <v>12139.416666666666</v>
      </c>
      <c r="R167" s="1">
        <f t="shared" si="64"/>
        <v>83910.58333333333</v>
      </c>
      <c r="S167" s="1">
        <f t="shared" si="56"/>
        <v>11970.5</v>
      </c>
      <c r="T167" s="1">
        <f t="shared" si="57"/>
        <v>84033.25</v>
      </c>
      <c r="U167" s="1">
        <f t="shared" si="58"/>
        <v>11931.125</v>
      </c>
      <c r="V167" s="1">
        <f t="shared" si="59"/>
        <v>83389.04166666666</v>
      </c>
      <c r="W167" s="2">
        <f t="shared" si="60"/>
        <v>1.2825278420936836</v>
      </c>
      <c r="X167" s="2">
        <f t="shared" si="61"/>
        <v>1.3346957558871895</v>
      </c>
      <c r="Y167" s="19">
        <f t="shared" si="71"/>
        <v>1.2779813923919658</v>
      </c>
      <c r="Z167" s="19">
        <f t="shared" si="72"/>
        <v>1.3176135325398761</v>
      </c>
    </row>
    <row r="168" spans="1:26" ht="12.75">
      <c r="B168" t="s">
        <v>12</v>
      </c>
      <c r="C168" s="1">
        <v>8930</v>
      </c>
      <c r="D168" s="1">
        <v>51446</v>
      </c>
      <c r="E168" s="1">
        <f t="shared" si="62"/>
        <v>12040.666666666666</v>
      </c>
      <c r="F168" s="1">
        <f t="shared" si="63"/>
        <v>83170.5</v>
      </c>
      <c r="G168" s="2">
        <f t="shared" si="67"/>
        <v>13.58673008136472</v>
      </c>
      <c r="H168" s="2">
        <f t="shared" si="68"/>
        <v>11.259301372840824</v>
      </c>
      <c r="I168" s="3">
        <f t="shared" si="69"/>
        <v>0.7460005847708951</v>
      </c>
      <c r="J168" s="3">
        <f t="shared" si="69"/>
        <v>0.6122100478084568</v>
      </c>
      <c r="K168" s="3">
        <f t="shared" si="70"/>
        <v>-3040.5</v>
      </c>
      <c r="L168" s="3">
        <f t="shared" si="70"/>
        <v>-32587.25</v>
      </c>
      <c r="M168" s="1">
        <f t="shared" si="53"/>
        <v>12269</v>
      </c>
      <c r="N168" s="1">
        <f t="shared" si="53"/>
        <v>86577</v>
      </c>
      <c r="O168" s="1">
        <f t="shared" si="52"/>
        <v>11129</v>
      </c>
      <c r="P168" s="1">
        <f t="shared" si="52"/>
        <v>74687.66666666667</v>
      </c>
      <c r="Q168" s="1">
        <f t="shared" si="64"/>
        <v>12040.666666666666</v>
      </c>
      <c r="R168" s="1">
        <f t="shared" si="64"/>
        <v>83170.5</v>
      </c>
      <c r="S168" s="1">
        <f t="shared" si="56"/>
        <v>11391.333333333334</v>
      </c>
      <c r="T168" s="1">
        <f t="shared" si="57"/>
        <v>80299.5</v>
      </c>
      <c r="U168" s="1">
        <f t="shared" si="58"/>
        <v>11680.916666666668</v>
      </c>
      <c r="V168" s="1">
        <f t="shared" si="59"/>
        <v>82166.375</v>
      </c>
      <c r="W168" s="2">
        <f t="shared" si="60"/>
        <v>0.7644947956424651</v>
      </c>
      <c r="X168" s="2">
        <f t="shared" si="61"/>
        <v>0.6261198695938576</v>
      </c>
      <c r="Y168" s="19">
        <f t="shared" si="71"/>
        <v>0.911994509475624</v>
      </c>
      <c r="Z168" s="19">
        <f t="shared" si="72"/>
        <v>0.7712347349647416</v>
      </c>
    </row>
    <row r="169" spans="1:26" ht="12.75">
      <c r="B169" t="s">
        <v>13</v>
      </c>
      <c r="C169" s="1">
        <v>9155</v>
      </c>
      <c r="D169" s="1">
        <v>61318</v>
      </c>
      <c r="E169" s="1">
        <f t="shared" si="62"/>
        <v>12086.75</v>
      </c>
      <c r="F169" s="1">
        <f t="shared" si="63"/>
        <v>83501.25</v>
      </c>
      <c r="G169" s="2">
        <f t="shared" si="67"/>
        <v>13.480842806957156</v>
      </c>
      <c r="H169" s="2">
        <f t="shared" si="68"/>
        <v>11.021057121805569</v>
      </c>
      <c r="I169" s="3">
        <f t="shared" si="69"/>
        <v>0.7647967921139468</v>
      </c>
      <c r="J169" s="3">
        <f t="shared" si="69"/>
        <v>0.7296873558978143</v>
      </c>
      <c r="K169" s="3">
        <f t="shared" si="70"/>
        <v>-2815.5</v>
      </c>
      <c r="L169" s="3">
        <f t="shared" si="70"/>
        <v>-22715.25</v>
      </c>
      <c r="M169" s="1">
        <f t="shared" si="53"/>
        <v>11129</v>
      </c>
      <c r="N169" s="1">
        <f t="shared" si="53"/>
        <v>74687.66666666667</v>
      </c>
      <c r="O169" s="1">
        <f t="shared" si="52"/>
        <v>9558</v>
      </c>
      <c r="P169" s="1">
        <f t="shared" si="52"/>
        <v>62364</v>
      </c>
      <c r="Q169" s="1">
        <f t="shared" si="64"/>
        <v>12086.75</v>
      </c>
      <c r="R169" s="1">
        <f t="shared" si="64"/>
        <v>83501.25</v>
      </c>
      <c r="S169" s="1">
        <f t="shared" si="56"/>
        <v>11031.5</v>
      </c>
      <c r="T169" s="1">
        <f t="shared" si="57"/>
        <v>78080.83333333333</v>
      </c>
      <c r="U169" s="1">
        <f t="shared" si="58"/>
        <v>11211.416666666668</v>
      </c>
      <c r="V169" s="1">
        <f t="shared" si="59"/>
        <v>79190.16666666666</v>
      </c>
      <c r="W169" s="2">
        <f t="shared" si="60"/>
        <v>0.8165783390442777</v>
      </c>
      <c r="X169" s="2">
        <f t="shared" si="61"/>
        <v>0.7743133091019299</v>
      </c>
      <c r="Y169" s="19">
        <f t="shared" si="71"/>
        <v>0.7486105133857593</v>
      </c>
      <c r="Z169" s="19">
        <f t="shared" si="72"/>
        <v>0.7126325001651778</v>
      </c>
    </row>
    <row r="170" spans="1:26" ht="12.75">
      <c r="B170" t="s">
        <v>14</v>
      </c>
      <c r="C170" s="1">
        <v>10589</v>
      </c>
      <c r="D170" s="1">
        <v>74328</v>
      </c>
      <c r="E170" s="1">
        <f t="shared" si="62"/>
        <v>11934.166666666666</v>
      </c>
      <c r="F170" s="1">
        <f t="shared" si="63"/>
        <v>82869</v>
      </c>
      <c r="G170" s="2">
        <f t="shared" si="67"/>
        <v>11.174940806583066</v>
      </c>
      <c r="H170" s="2">
        <f t="shared" si="68"/>
        <v>9.61495853730321</v>
      </c>
      <c r="I170" s="3">
        <f t="shared" si="69"/>
        <v>0.8845912869136627</v>
      </c>
      <c r="J170" s="3">
        <f t="shared" si="69"/>
        <v>0.8845070254928853</v>
      </c>
      <c r="K170" s="3">
        <f t="shared" si="70"/>
        <v>-1381.5</v>
      </c>
      <c r="L170" s="3">
        <f t="shared" si="70"/>
        <v>-9705.25</v>
      </c>
      <c r="M170" s="1">
        <f t="shared" si="53"/>
        <v>9558</v>
      </c>
      <c r="N170" s="1">
        <f t="shared" si="53"/>
        <v>62364</v>
      </c>
      <c r="O170" s="1">
        <f t="shared" si="52"/>
        <v>9964.666666666666</v>
      </c>
      <c r="P170" s="1">
        <f t="shared" si="52"/>
        <v>68475.33333333333</v>
      </c>
      <c r="Q170" s="1">
        <f t="shared" si="64"/>
        <v>11934.166666666666</v>
      </c>
      <c r="R170" s="1">
        <f t="shared" si="64"/>
        <v>82869</v>
      </c>
      <c r="S170" s="1">
        <f t="shared" si="56"/>
        <v>10596.5</v>
      </c>
      <c r="T170" s="1">
        <f t="shared" si="57"/>
        <v>76241.91666666667</v>
      </c>
      <c r="U170" s="1">
        <f t="shared" si="58"/>
        <v>10814</v>
      </c>
      <c r="V170" s="1">
        <f t="shared" si="59"/>
        <v>77161.375</v>
      </c>
      <c r="W170" s="2">
        <f t="shared" si="60"/>
        <v>0.9791936378768263</v>
      </c>
      <c r="X170" s="2">
        <f t="shared" si="61"/>
        <v>0.9632798793437779</v>
      </c>
      <c r="Y170" s="19">
        <f t="shared" si="71"/>
        <v>1.0099607901674954</v>
      </c>
      <c r="Z170" s="19">
        <f t="shared" si="72"/>
        <v>0.9833510290710601</v>
      </c>
    </row>
    <row r="171" spans="1:26" ht="12.75">
      <c r="B171" t="s">
        <v>15</v>
      </c>
      <c r="C171" s="1">
        <v>10150</v>
      </c>
      <c r="D171" s="1">
        <v>69780</v>
      </c>
      <c r="E171" s="1">
        <f t="shared" si="62"/>
        <v>11891.75</v>
      </c>
      <c r="F171" s="1">
        <f t="shared" si="63"/>
        <v>82744.83333333333</v>
      </c>
      <c r="G171" s="2">
        <f t="shared" si="67"/>
        <v>10.459949840542478</v>
      </c>
      <c r="H171" s="2">
        <f t="shared" si="68"/>
        <v>9.382232704575713</v>
      </c>
      <c r="I171" s="3">
        <f t="shared" si="69"/>
        <v>0.8479177979198864</v>
      </c>
      <c r="J171" s="3">
        <f t="shared" si="69"/>
        <v>0.8303855914176829</v>
      </c>
      <c r="K171" s="3">
        <f t="shared" si="70"/>
        <v>-1820.5</v>
      </c>
      <c r="L171" s="3">
        <f t="shared" si="70"/>
        <v>-14253.25</v>
      </c>
      <c r="M171" s="1">
        <f t="shared" si="53"/>
        <v>9964.666666666666</v>
      </c>
      <c r="N171" s="1">
        <f t="shared" si="53"/>
        <v>68475.33333333333</v>
      </c>
      <c r="O171" s="1">
        <f t="shared" si="52"/>
        <v>10758.666666666666</v>
      </c>
      <c r="P171" s="1">
        <f t="shared" si="52"/>
        <v>77391.33333333333</v>
      </c>
      <c r="Q171" s="1">
        <f t="shared" si="64"/>
        <v>11891.75</v>
      </c>
      <c r="R171" s="1">
        <f t="shared" si="64"/>
        <v>82744.83333333333</v>
      </c>
      <c r="S171" s="1">
        <f t="shared" si="56"/>
        <v>10235.666666666666</v>
      </c>
      <c r="T171" s="1">
        <f t="shared" si="57"/>
        <v>74019</v>
      </c>
      <c r="U171" s="1">
        <f t="shared" si="58"/>
        <v>10416.083333333332</v>
      </c>
      <c r="V171" s="1">
        <f t="shared" si="59"/>
        <v>75130.45833333334</v>
      </c>
      <c r="W171" s="2">
        <f t="shared" si="60"/>
        <v>0.9744545694558896</v>
      </c>
      <c r="X171" s="2">
        <f t="shared" si="61"/>
        <v>0.9287844310812691</v>
      </c>
      <c r="Y171" s="19">
        <f t="shared" si="71"/>
        <v>0.9262507932035504</v>
      </c>
      <c r="Z171" s="19">
        <f t="shared" si="72"/>
        <v>0.900980430505902</v>
      </c>
    </row>
    <row r="172" spans="1:26" ht="12.75">
      <c r="B172" t="s">
        <v>16</v>
      </c>
      <c r="C172" s="1">
        <v>11537</v>
      </c>
      <c r="D172" s="1">
        <v>88066</v>
      </c>
      <c r="E172" s="1">
        <f t="shared" si="62"/>
        <v>11970.5</v>
      </c>
      <c r="F172" s="1">
        <f t="shared" si="63"/>
        <v>84033.25</v>
      </c>
      <c r="G172" s="2">
        <f t="shared" si="67"/>
        <v>10.525829832417713</v>
      </c>
      <c r="H172" s="2">
        <f t="shared" si="68"/>
        <v>10.328118161925602</v>
      </c>
      <c r="I172" s="3">
        <f t="shared" si="69"/>
        <v>0.9637859738523871</v>
      </c>
      <c r="J172" s="3">
        <f t="shared" si="69"/>
        <v>1.0479899325564583</v>
      </c>
      <c r="K172" s="3">
        <f t="shared" si="70"/>
        <v>-433.5</v>
      </c>
      <c r="L172" s="3">
        <f t="shared" si="70"/>
        <v>4032.75</v>
      </c>
      <c r="M172" s="1">
        <f t="shared" si="53"/>
        <v>10758.666666666666</v>
      </c>
      <c r="N172" s="1">
        <f t="shared" si="53"/>
        <v>77391.33333333333</v>
      </c>
      <c r="O172" s="1">
        <f t="shared" si="52"/>
        <v>9392.333333333334</v>
      </c>
      <c r="P172" s="1">
        <f t="shared" si="52"/>
        <v>66996.33333333333</v>
      </c>
      <c r="Q172" s="1">
        <f t="shared" si="64"/>
        <v>11970.5</v>
      </c>
      <c r="R172" s="1">
        <f t="shared" si="64"/>
        <v>84033.25</v>
      </c>
      <c r="S172" s="1">
        <f t="shared" si="56"/>
        <v>10033.333333333334</v>
      </c>
      <c r="T172" s="1">
        <f t="shared" si="57"/>
        <v>72609.08333333333</v>
      </c>
      <c r="U172" s="1">
        <f t="shared" si="58"/>
        <v>10134.5</v>
      </c>
      <c r="V172" s="1">
        <f t="shared" si="59"/>
        <v>73314.04166666666</v>
      </c>
      <c r="W172" s="2">
        <f t="shared" si="60"/>
        <v>1.138388672356801</v>
      </c>
      <c r="X172" s="2">
        <f t="shared" si="61"/>
        <v>1.2012160017095408</v>
      </c>
      <c r="Y172" s="19">
        <f t="shared" si="71"/>
        <v>0.9674817861684436</v>
      </c>
      <c r="Z172" s="19">
        <f t="shared" si="72"/>
        <v>0.9799648379726734</v>
      </c>
    </row>
    <row r="173" spans="1:26" ht="12.75">
      <c r="A173">
        <v>1993</v>
      </c>
      <c r="B173" t="s">
        <v>5</v>
      </c>
      <c r="C173" s="1">
        <v>6490</v>
      </c>
      <c r="D173" s="1">
        <v>43143</v>
      </c>
      <c r="E173" s="1">
        <f t="shared" si="62"/>
        <v>11391.333333333334</v>
      </c>
      <c r="F173" s="1">
        <f t="shared" si="63"/>
        <v>80299.5</v>
      </c>
      <c r="G173" s="2">
        <f t="shared" si="67"/>
        <v>2.4354420514665236</v>
      </c>
      <c r="H173" s="2">
        <f t="shared" si="68"/>
        <v>3.174156190541467</v>
      </c>
      <c r="I173" s="3">
        <f>C173/AVERAGE(C$173:C$184)</f>
        <v>0.7346268853819815</v>
      </c>
      <c r="J173" s="3">
        <f>D173/AVERAGE(D$173:D$184)</f>
        <v>0.6676424580141056</v>
      </c>
      <c r="K173" s="3">
        <f>C173-AVERAGE(C$173:C$184)</f>
        <v>-2344.416666666666</v>
      </c>
      <c r="L173" s="3">
        <f>D173-AVERAGE(D$173:D$184)</f>
        <v>-21476.916666666664</v>
      </c>
      <c r="M173" s="1">
        <f t="shared" si="53"/>
        <v>9392.333333333334</v>
      </c>
      <c r="N173" s="1">
        <f t="shared" si="53"/>
        <v>66996.33333333333</v>
      </c>
      <c r="O173" s="1">
        <f t="shared" si="52"/>
        <v>8846.333333333334</v>
      </c>
      <c r="P173" s="1">
        <f t="shared" si="52"/>
        <v>64033.333333333336</v>
      </c>
      <c r="Q173" s="1">
        <f t="shared" si="64"/>
        <v>11391.333333333334</v>
      </c>
      <c r="R173" s="1">
        <f t="shared" si="64"/>
        <v>80299.5</v>
      </c>
      <c r="S173" s="1">
        <f t="shared" si="56"/>
        <v>9824.75</v>
      </c>
      <c r="T173" s="1">
        <f t="shared" si="57"/>
        <v>70967.25</v>
      </c>
      <c r="U173" s="1">
        <f t="shared" si="58"/>
        <v>9929.041666666668</v>
      </c>
      <c r="V173" s="1">
        <f t="shared" si="59"/>
        <v>71788.16666666666</v>
      </c>
      <c r="W173" s="2">
        <f t="shared" si="60"/>
        <v>0.6536381070680705</v>
      </c>
      <c r="X173" s="2">
        <f t="shared" si="61"/>
        <v>0.6009764840537787</v>
      </c>
      <c r="Y173" s="19">
        <f t="shared" si="71"/>
        <v>0.8924429886450147</v>
      </c>
      <c r="Z173" s="19">
        <f t="shared" si="72"/>
        <v>0.849994663060896</v>
      </c>
    </row>
    <row r="174" spans="1:26" ht="12.75">
      <c r="B174" t="s">
        <v>6</v>
      </c>
      <c r="C174" s="1">
        <v>8512</v>
      </c>
      <c r="D174" s="1">
        <v>60891</v>
      </c>
      <c r="E174" s="1">
        <f t="shared" si="62"/>
        <v>11031.5</v>
      </c>
      <c r="F174" s="1">
        <f t="shared" si="63"/>
        <v>78080.83333333333</v>
      </c>
      <c r="G174" s="2">
        <f t="shared" si="67"/>
        <v>-3.424477646784169</v>
      </c>
      <c r="H174" s="2">
        <f t="shared" si="68"/>
        <v>-1.4633735940729053</v>
      </c>
      <c r="I174" s="3">
        <f aca="true" t="shared" si="73" ref="I174:J184">C174/AVERAGE(C$173:C$184)</f>
        <v>0.9635044758661674</v>
      </c>
      <c r="J174" s="3">
        <f t="shared" si="73"/>
        <v>0.942294622787866</v>
      </c>
      <c r="K174" s="3">
        <f aca="true" t="shared" si="74" ref="K174:L184">C174-AVERAGE(C$173:C$184)</f>
        <v>-322.41666666666606</v>
      </c>
      <c r="L174" s="3">
        <f t="shared" si="74"/>
        <v>-3728.9166666666642</v>
      </c>
      <c r="M174" s="1">
        <f t="shared" si="53"/>
        <v>8846.333333333334</v>
      </c>
      <c r="N174" s="1">
        <f t="shared" si="53"/>
        <v>64033.333333333336</v>
      </c>
      <c r="O174" s="1">
        <f t="shared" si="52"/>
        <v>8246</v>
      </c>
      <c r="P174" s="1">
        <f t="shared" si="52"/>
        <v>60375.333333333336</v>
      </c>
      <c r="Q174" s="1">
        <f t="shared" si="64"/>
        <v>11031.5</v>
      </c>
      <c r="R174" s="1">
        <f t="shared" si="64"/>
        <v>78080.83333333333</v>
      </c>
      <c r="S174" s="1">
        <f t="shared" si="56"/>
        <v>9553.833333333334</v>
      </c>
      <c r="T174" s="1">
        <f t="shared" si="57"/>
        <v>69216.25</v>
      </c>
      <c r="U174" s="1">
        <f t="shared" si="58"/>
        <v>9689.291666666668</v>
      </c>
      <c r="V174" s="1">
        <f t="shared" si="59"/>
        <v>70091.75</v>
      </c>
      <c r="W174" s="2">
        <f t="shared" si="60"/>
        <v>0.878495590062913</v>
      </c>
      <c r="X174" s="2">
        <f t="shared" si="61"/>
        <v>0.8687327681217832</v>
      </c>
      <c r="Y174" s="19">
        <f t="shared" si="71"/>
        <v>0.9279793725068654</v>
      </c>
      <c r="Z174" s="19">
        <f t="shared" si="72"/>
        <v>0.9474282659341974</v>
      </c>
    </row>
    <row r="175" spans="1:26" ht="12.75">
      <c r="B175" t="s">
        <v>7</v>
      </c>
      <c r="C175" s="1">
        <v>9736</v>
      </c>
      <c r="D175" s="1">
        <v>77092</v>
      </c>
      <c r="E175" s="1">
        <f t="shared" si="62"/>
        <v>10596.5</v>
      </c>
      <c r="F175" s="1">
        <f t="shared" si="63"/>
        <v>76241.91666666667</v>
      </c>
      <c r="G175" s="2">
        <f t="shared" si="67"/>
        <v>-10.316956540137951</v>
      </c>
      <c r="H175" s="2">
        <f t="shared" si="68"/>
        <v>-5.901186799262348</v>
      </c>
      <c r="I175" s="3">
        <f t="shared" si="73"/>
        <v>1.1020535217379002</v>
      </c>
      <c r="J175" s="3">
        <f t="shared" si="73"/>
        <v>1.193006800019086</v>
      </c>
      <c r="K175" s="3">
        <f t="shared" si="74"/>
        <v>901.5833333333339</v>
      </c>
      <c r="L175" s="3">
        <f t="shared" si="74"/>
        <v>12472.083333333336</v>
      </c>
      <c r="M175" s="1">
        <f t="shared" si="53"/>
        <v>8246</v>
      </c>
      <c r="N175" s="1">
        <f t="shared" si="53"/>
        <v>60375.333333333336</v>
      </c>
      <c r="O175" s="1">
        <f t="shared" si="52"/>
        <v>9007.333333333334</v>
      </c>
      <c r="P175" s="1">
        <f t="shared" si="52"/>
        <v>68502</v>
      </c>
      <c r="Q175" s="1">
        <f t="shared" si="64"/>
        <v>10596.5</v>
      </c>
      <c r="R175" s="1">
        <f t="shared" si="64"/>
        <v>76241.91666666667</v>
      </c>
      <c r="S175" s="1">
        <f t="shared" si="56"/>
        <v>9511.416666666666</v>
      </c>
      <c r="T175" s="1">
        <f t="shared" si="57"/>
        <v>69088.91666666667</v>
      </c>
      <c r="U175" s="1">
        <f t="shared" si="58"/>
        <v>9532.625</v>
      </c>
      <c r="V175" s="1">
        <f t="shared" si="59"/>
        <v>69152.58333333334</v>
      </c>
      <c r="W175" s="2">
        <f t="shared" si="60"/>
        <v>1.0213346271357575</v>
      </c>
      <c r="X175" s="2">
        <f t="shared" si="61"/>
        <v>1.1148101239891013</v>
      </c>
      <c r="Y175" s="19">
        <f t="shared" si="71"/>
        <v>1.0713718991446102</v>
      </c>
      <c r="Z175" s="19">
        <f t="shared" si="72"/>
        <v>1.1111632369605253</v>
      </c>
    </row>
    <row r="176" spans="1:26" ht="12.75">
      <c r="B176" t="s">
        <v>8</v>
      </c>
      <c r="C176" s="1">
        <v>8774</v>
      </c>
      <c r="D176" s="1">
        <v>67523</v>
      </c>
      <c r="E176" s="1">
        <f t="shared" si="62"/>
        <v>10235.666666666666</v>
      </c>
      <c r="F176" s="1">
        <f t="shared" si="63"/>
        <v>74019</v>
      </c>
      <c r="G176" s="2">
        <f t="shared" si="67"/>
        <v>-14.298672211329816</v>
      </c>
      <c r="H176" s="2">
        <f t="shared" si="68"/>
        <v>-9.703286749613937</v>
      </c>
      <c r="I176" s="3">
        <f t="shared" si="73"/>
        <v>0.9931612160772736</v>
      </c>
      <c r="J176" s="3">
        <f t="shared" si="73"/>
        <v>1.0449255196088925</v>
      </c>
      <c r="K176" s="3">
        <f t="shared" si="74"/>
        <v>-60.41666666666606</v>
      </c>
      <c r="L176" s="3">
        <f t="shared" si="74"/>
        <v>2903.0833333333358</v>
      </c>
      <c r="M176" s="1">
        <f t="shared" si="53"/>
        <v>9007.333333333334</v>
      </c>
      <c r="N176" s="1">
        <f t="shared" si="53"/>
        <v>68502</v>
      </c>
      <c r="O176" s="1">
        <f t="shared" si="52"/>
        <v>9053.333333333334</v>
      </c>
      <c r="P176" s="1">
        <f t="shared" si="52"/>
        <v>71350.66666666667</v>
      </c>
      <c r="Q176" s="1">
        <f t="shared" si="64"/>
        <v>10235.666666666666</v>
      </c>
      <c r="R176" s="1">
        <f t="shared" si="64"/>
        <v>74019</v>
      </c>
      <c r="S176" s="1">
        <f t="shared" si="56"/>
        <v>9379</v>
      </c>
      <c r="T176" s="1">
        <f t="shared" si="57"/>
        <v>68328</v>
      </c>
      <c r="U176" s="1">
        <f t="shared" si="58"/>
        <v>9445.208333333332</v>
      </c>
      <c r="V176" s="1">
        <f t="shared" si="59"/>
        <v>68708.45833333334</v>
      </c>
      <c r="W176" s="2">
        <f t="shared" si="60"/>
        <v>0.9289366301255046</v>
      </c>
      <c r="X176" s="2">
        <f t="shared" si="61"/>
        <v>0.9827465444271477</v>
      </c>
      <c r="Y176" s="19">
        <f t="shared" si="71"/>
        <v>1.034649510470375</v>
      </c>
      <c r="Z176" s="19">
        <f t="shared" si="72"/>
        <v>1.0724465309896278</v>
      </c>
    </row>
    <row r="177" spans="1:26" ht="12.75">
      <c r="B177" t="s">
        <v>9</v>
      </c>
      <c r="C177" s="1">
        <v>8650</v>
      </c>
      <c r="D177" s="1">
        <v>69437</v>
      </c>
      <c r="E177" s="1">
        <f t="shared" si="62"/>
        <v>10033.333333333334</v>
      </c>
      <c r="F177" s="1">
        <f t="shared" si="63"/>
        <v>72609.08333333333</v>
      </c>
      <c r="G177" s="2">
        <f t="shared" si="67"/>
        <v>-15.898295613299794</v>
      </c>
      <c r="H177" s="2">
        <f t="shared" si="68"/>
        <v>-11.611060220112876</v>
      </c>
      <c r="I177" s="3">
        <f t="shared" si="73"/>
        <v>0.9791252016262157</v>
      </c>
      <c r="J177" s="3">
        <f t="shared" si="73"/>
        <v>1.0745448707119452</v>
      </c>
      <c r="K177" s="3">
        <f t="shared" si="74"/>
        <v>-184.41666666666606</v>
      </c>
      <c r="L177" s="3">
        <f t="shared" si="74"/>
        <v>4817.083333333336</v>
      </c>
      <c r="M177" s="1">
        <f t="shared" si="53"/>
        <v>9053.333333333334</v>
      </c>
      <c r="N177" s="1">
        <f t="shared" si="53"/>
        <v>71350.66666666667</v>
      </c>
      <c r="O177" s="1">
        <f t="shared" si="52"/>
        <v>9165.333333333334</v>
      </c>
      <c r="P177" s="1">
        <f t="shared" si="52"/>
        <v>71414.66666666667</v>
      </c>
      <c r="Q177" s="1">
        <f t="shared" si="64"/>
        <v>10033.333333333334</v>
      </c>
      <c r="R177" s="1">
        <f t="shared" si="64"/>
        <v>72609.08333333333</v>
      </c>
      <c r="S177" s="1">
        <f t="shared" si="56"/>
        <v>9165.083333333334</v>
      </c>
      <c r="T177" s="1">
        <f t="shared" si="57"/>
        <v>66976.41666666667</v>
      </c>
      <c r="U177" s="1">
        <f t="shared" si="58"/>
        <v>9272.041666666668</v>
      </c>
      <c r="V177" s="1">
        <f t="shared" si="59"/>
        <v>67652.20833333334</v>
      </c>
      <c r="W177" s="2">
        <f t="shared" si="60"/>
        <v>0.9329121148254833</v>
      </c>
      <c r="X177" s="2">
        <f t="shared" si="61"/>
        <v>1.0263818685396446</v>
      </c>
      <c r="Y177" s="19">
        <f t="shared" si="71"/>
        <v>0.9687869776383614</v>
      </c>
      <c r="Z177" s="19">
        <f t="shared" si="72"/>
        <v>1.0606654027769806</v>
      </c>
    </row>
    <row r="178" spans="1:26" ht="12.75">
      <c r="B178" t="s">
        <v>10</v>
      </c>
      <c r="C178" s="1">
        <v>10072</v>
      </c>
      <c r="D178" s="1">
        <v>77284</v>
      </c>
      <c r="E178" s="1">
        <f t="shared" si="62"/>
        <v>9824.75</v>
      </c>
      <c r="F178" s="1">
        <f t="shared" si="63"/>
        <v>70967.25</v>
      </c>
      <c r="G178" s="2">
        <f t="shared" si="67"/>
        <v>-18.345395989888146</v>
      </c>
      <c r="H178" s="2">
        <f t="shared" si="68"/>
        <v>-14.67821246513418</v>
      </c>
      <c r="I178" s="3">
        <f t="shared" si="73"/>
        <v>1.14008659315367</v>
      </c>
      <c r="J178" s="3">
        <f t="shared" si="73"/>
        <v>1.195978020192433</v>
      </c>
      <c r="K178" s="3">
        <f t="shared" si="74"/>
        <v>1237.583333333334</v>
      </c>
      <c r="L178" s="3">
        <f t="shared" si="74"/>
        <v>12664.083333333336</v>
      </c>
      <c r="M178" s="1">
        <f t="shared" si="53"/>
        <v>9165.333333333334</v>
      </c>
      <c r="N178" s="1">
        <f t="shared" si="53"/>
        <v>71414.66666666667</v>
      </c>
      <c r="O178" s="1">
        <f t="shared" si="52"/>
        <v>10257.666666666666</v>
      </c>
      <c r="P178" s="1">
        <f t="shared" si="52"/>
        <v>79002.66666666667</v>
      </c>
      <c r="Q178" s="1">
        <f t="shared" si="64"/>
        <v>9824.75</v>
      </c>
      <c r="R178" s="1">
        <f t="shared" si="64"/>
        <v>70967.25</v>
      </c>
      <c r="S178" s="1">
        <f t="shared" si="56"/>
        <v>8989.333333333334</v>
      </c>
      <c r="T178" s="1">
        <f t="shared" si="57"/>
        <v>65987.25</v>
      </c>
      <c r="U178" s="1">
        <f t="shared" si="58"/>
        <v>9077.208333333334</v>
      </c>
      <c r="V178" s="1">
        <f t="shared" si="59"/>
        <v>66481.83333333334</v>
      </c>
      <c r="W178" s="2">
        <f t="shared" si="60"/>
        <v>1.1095922479837321</v>
      </c>
      <c r="X178" s="2">
        <f t="shared" si="61"/>
        <v>1.1624829840733433</v>
      </c>
      <c r="Y178" s="19">
        <f t="shared" si="71"/>
        <v>1.0736557208447264</v>
      </c>
      <c r="Z178" s="19">
        <f t="shared" si="72"/>
        <v>1.1509839942321405</v>
      </c>
    </row>
    <row r="179" spans="1:26" ht="12.75">
      <c r="B179" t="s">
        <v>11</v>
      </c>
      <c r="C179" s="1">
        <v>12051</v>
      </c>
      <c r="D179" s="1">
        <v>90287</v>
      </c>
      <c r="E179" s="1">
        <f t="shared" si="62"/>
        <v>9553.833333333334</v>
      </c>
      <c r="F179" s="1">
        <f t="shared" si="63"/>
        <v>69216.25</v>
      </c>
      <c r="G179" s="2">
        <f t="shared" si="67"/>
        <v>-21.299073953306376</v>
      </c>
      <c r="H179" s="2">
        <f t="shared" si="68"/>
        <v>-17.511895102624123</v>
      </c>
      <c r="I179" s="3">
        <f t="shared" si="73"/>
        <v>1.3640968560459568</v>
      </c>
      <c r="J179" s="3">
        <f t="shared" si="73"/>
        <v>1.3972008114113426</v>
      </c>
      <c r="K179" s="3">
        <f t="shared" si="74"/>
        <v>3216.583333333334</v>
      </c>
      <c r="L179" s="3">
        <f t="shared" si="74"/>
        <v>25667.083333333336</v>
      </c>
      <c r="M179" s="1">
        <f t="shared" si="53"/>
        <v>10257.666666666666</v>
      </c>
      <c r="N179" s="1">
        <f t="shared" si="53"/>
        <v>79002.66666666667</v>
      </c>
      <c r="O179" s="1">
        <f t="shared" si="52"/>
        <v>10181.333333333334</v>
      </c>
      <c r="P179" s="1">
        <f t="shared" si="52"/>
        <v>72496.33333333333</v>
      </c>
      <c r="Q179" s="1">
        <f t="shared" si="64"/>
        <v>9553.833333333334</v>
      </c>
      <c r="R179" s="1">
        <f t="shared" si="64"/>
        <v>69216.25</v>
      </c>
      <c r="S179" s="1">
        <f t="shared" si="56"/>
        <v>8834.416666666666</v>
      </c>
      <c r="T179" s="1">
        <f t="shared" si="57"/>
        <v>64619.916666666664</v>
      </c>
      <c r="U179" s="1">
        <f t="shared" si="58"/>
        <v>8911.875</v>
      </c>
      <c r="V179" s="1">
        <f t="shared" si="59"/>
        <v>65303.58333333333</v>
      </c>
      <c r="W179" s="2">
        <f t="shared" si="60"/>
        <v>1.352240690090469</v>
      </c>
      <c r="X179" s="2">
        <f t="shared" si="61"/>
        <v>1.3825734422434706</v>
      </c>
      <c r="Y179" s="19">
        <f t="shared" si="71"/>
        <v>1.3108638160960304</v>
      </c>
      <c r="Z179" s="19">
        <f t="shared" si="72"/>
        <v>1.3557980896241135</v>
      </c>
    </row>
    <row r="180" spans="1:26" ht="12.75">
      <c r="B180" t="s">
        <v>12</v>
      </c>
      <c r="C180" s="1">
        <v>8421</v>
      </c>
      <c r="D180" s="1">
        <v>49918</v>
      </c>
      <c r="E180" s="1">
        <f t="shared" si="62"/>
        <v>9511.416666666666</v>
      </c>
      <c r="F180" s="1">
        <f t="shared" si="63"/>
        <v>69088.91666666667</v>
      </c>
      <c r="G180" s="2">
        <f t="shared" si="67"/>
        <v>-21.0058966834616</v>
      </c>
      <c r="H180" s="2">
        <f t="shared" si="68"/>
        <v>-16.930983141057624</v>
      </c>
      <c r="I180" s="3">
        <f t="shared" si="73"/>
        <v>0.9532038523577298</v>
      </c>
      <c r="J180" s="3">
        <f t="shared" si="73"/>
        <v>0.7724862948600728</v>
      </c>
      <c r="K180" s="3">
        <f t="shared" si="74"/>
        <v>-413.41666666666606</v>
      </c>
      <c r="L180" s="3">
        <f t="shared" si="74"/>
        <v>-14701.916666666664</v>
      </c>
      <c r="M180" s="1">
        <f t="shared" si="53"/>
        <v>10181.333333333334</v>
      </c>
      <c r="N180" s="1">
        <f t="shared" si="53"/>
        <v>72496.33333333333</v>
      </c>
      <c r="O180" s="1">
        <f t="shared" si="52"/>
        <v>9346</v>
      </c>
      <c r="P180" s="1">
        <f t="shared" si="52"/>
        <v>64130.666666666664</v>
      </c>
      <c r="Q180" s="1">
        <f t="shared" si="64"/>
        <v>9511.416666666666</v>
      </c>
      <c r="R180" s="1">
        <f t="shared" si="64"/>
        <v>69088.91666666667</v>
      </c>
      <c r="S180" s="1">
        <f t="shared" si="56"/>
        <v>8896.916666666666</v>
      </c>
      <c r="T180" s="1">
        <f t="shared" si="57"/>
        <v>65606.08333333333</v>
      </c>
      <c r="U180" s="1">
        <f t="shared" si="58"/>
        <v>8865.666666666666</v>
      </c>
      <c r="V180" s="1">
        <f t="shared" si="59"/>
        <v>65113</v>
      </c>
      <c r="W180" s="2">
        <f t="shared" si="60"/>
        <v>0.9498439673647404</v>
      </c>
      <c r="X180" s="2">
        <f t="shared" si="61"/>
        <v>0.7666364627647321</v>
      </c>
      <c r="Y180" s="19">
        <f t="shared" si="71"/>
        <v>0.8786456226257143</v>
      </c>
      <c r="Z180" s="19">
        <f t="shared" si="72"/>
        <v>0.7254151623639187</v>
      </c>
    </row>
    <row r="181" spans="1:26" ht="12.75">
      <c r="B181" t="s">
        <v>13</v>
      </c>
      <c r="C181" s="1">
        <v>7566</v>
      </c>
      <c r="D181" s="1">
        <v>52187</v>
      </c>
      <c r="E181" s="1">
        <f t="shared" si="62"/>
        <v>9379</v>
      </c>
      <c r="F181" s="1">
        <f t="shared" si="63"/>
        <v>68328</v>
      </c>
      <c r="G181" s="2">
        <f t="shared" si="67"/>
        <v>-22.4026309802056</v>
      </c>
      <c r="H181" s="2">
        <f t="shared" si="68"/>
        <v>-18.171284861005077</v>
      </c>
      <c r="I181" s="3">
        <f t="shared" si="73"/>
        <v>0.856423268844387</v>
      </c>
      <c r="J181" s="3">
        <f t="shared" si="73"/>
        <v>0.8075993082628035</v>
      </c>
      <c r="K181" s="3">
        <f t="shared" si="74"/>
        <v>-1268.416666666666</v>
      </c>
      <c r="L181" s="3">
        <f t="shared" si="74"/>
        <v>-12432.916666666664</v>
      </c>
      <c r="M181" s="1">
        <f t="shared" si="53"/>
        <v>9346</v>
      </c>
      <c r="N181" s="1">
        <f t="shared" si="53"/>
        <v>64130.666666666664</v>
      </c>
      <c r="O181" s="1">
        <f t="shared" si="52"/>
        <v>8003</v>
      </c>
      <c r="P181" s="1">
        <f t="shared" si="52"/>
        <v>53404.666666666664</v>
      </c>
      <c r="Q181" s="1">
        <f t="shared" si="64"/>
        <v>9379</v>
      </c>
      <c r="R181" s="1">
        <f t="shared" si="64"/>
        <v>68328</v>
      </c>
      <c r="S181" s="1">
        <f t="shared" si="56"/>
        <v>8858.833333333334</v>
      </c>
      <c r="T181" s="1">
        <f t="shared" si="57"/>
        <v>65906</v>
      </c>
      <c r="U181" s="1">
        <f t="shared" si="58"/>
        <v>8877.875</v>
      </c>
      <c r="V181" s="1">
        <f t="shared" si="59"/>
        <v>65756.04166666666</v>
      </c>
      <c r="W181" s="2">
        <f t="shared" si="60"/>
        <v>0.852230967433085</v>
      </c>
      <c r="X181" s="2">
        <f t="shared" si="61"/>
        <v>0.7936457042920645</v>
      </c>
      <c r="Y181" s="19">
        <f t="shared" si="71"/>
        <v>0.8106557985909048</v>
      </c>
      <c r="Z181" s="19">
        <f t="shared" si="72"/>
        <v>0.7660654216854917</v>
      </c>
    </row>
    <row r="182" spans="1:26" ht="12.75">
      <c r="B182" t="s">
        <v>14</v>
      </c>
      <c r="C182" s="1">
        <v>8022</v>
      </c>
      <c r="D182" s="1">
        <v>58109</v>
      </c>
      <c r="E182" s="1">
        <f t="shared" si="62"/>
        <v>9165.083333333334</v>
      </c>
      <c r="F182" s="1">
        <f t="shared" si="63"/>
        <v>66976.41666666667</v>
      </c>
      <c r="G182" s="2">
        <f t="shared" si="67"/>
        <v>-23.202988618113253</v>
      </c>
      <c r="H182" s="2">
        <f t="shared" si="68"/>
        <v>-19.17795959084016</v>
      </c>
      <c r="I182" s="3">
        <f t="shared" si="73"/>
        <v>0.9080395800515032</v>
      </c>
      <c r="J182" s="3">
        <f t="shared" si="73"/>
        <v>0.899242880484474</v>
      </c>
      <c r="K182" s="3">
        <f t="shared" si="74"/>
        <v>-812.4166666666661</v>
      </c>
      <c r="L182" s="3">
        <f t="shared" si="74"/>
        <v>-6510.916666666664</v>
      </c>
      <c r="M182" s="1">
        <f t="shared" si="53"/>
        <v>8003</v>
      </c>
      <c r="N182" s="1">
        <f t="shared" si="53"/>
        <v>53404.666666666664</v>
      </c>
      <c r="O182" s="1">
        <f t="shared" si="52"/>
        <v>7876.333333333333</v>
      </c>
      <c r="P182" s="1">
        <f t="shared" si="52"/>
        <v>56068.666666666664</v>
      </c>
      <c r="Q182" s="1">
        <f t="shared" si="64"/>
        <v>9165.083333333334</v>
      </c>
      <c r="R182" s="1">
        <f t="shared" si="64"/>
        <v>66976.41666666667</v>
      </c>
      <c r="S182" s="1">
        <f t="shared" si="56"/>
        <v>8985.25</v>
      </c>
      <c r="T182" s="1">
        <f t="shared" si="57"/>
        <v>66883.25</v>
      </c>
      <c r="U182" s="1">
        <f t="shared" si="58"/>
        <v>8922.041666666668</v>
      </c>
      <c r="V182" s="1">
        <f t="shared" si="59"/>
        <v>66394.625</v>
      </c>
      <c r="W182" s="2">
        <f t="shared" si="60"/>
        <v>0.8991215575657663</v>
      </c>
      <c r="X182" s="2">
        <f t="shared" si="61"/>
        <v>0.8752063890714045</v>
      </c>
      <c r="Y182" s="19">
        <f t="shared" si="71"/>
        <v>0.9824154453410344</v>
      </c>
      <c r="Z182" s="19">
        <f t="shared" si="72"/>
        <v>0.9535797269344365</v>
      </c>
    </row>
    <row r="183" spans="1:26" ht="12.75">
      <c r="B183" t="s">
        <v>15</v>
      </c>
      <c r="C183" s="1">
        <v>8041</v>
      </c>
      <c r="D183" s="1">
        <v>57910</v>
      </c>
      <c r="E183" s="1">
        <f t="shared" si="62"/>
        <v>8989.333333333334</v>
      </c>
      <c r="F183" s="1">
        <f t="shared" si="63"/>
        <v>65987.25</v>
      </c>
      <c r="G183" s="2">
        <f t="shared" si="67"/>
        <v>-24.406976825670455</v>
      </c>
      <c r="H183" s="2">
        <f t="shared" si="68"/>
        <v>-20.25212047479299</v>
      </c>
      <c r="I183" s="3">
        <f t="shared" si="73"/>
        <v>0.910190259685133</v>
      </c>
      <c r="J183" s="3">
        <f t="shared" si="73"/>
        <v>0.8961633345756405</v>
      </c>
      <c r="K183" s="3">
        <f t="shared" si="74"/>
        <v>-793.4166666666661</v>
      </c>
      <c r="L183" s="3">
        <f t="shared" si="74"/>
        <v>-6709.916666666664</v>
      </c>
      <c r="M183" s="1">
        <f t="shared" si="53"/>
        <v>7876.333333333333</v>
      </c>
      <c r="N183" s="1">
        <f t="shared" si="53"/>
        <v>56068.666666666664</v>
      </c>
      <c r="O183" s="1">
        <f t="shared" si="52"/>
        <v>8580.333333333334</v>
      </c>
      <c r="P183" s="1">
        <f t="shared" si="52"/>
        <v>62559</v>
      </c>
      <c r="Q183" s="1">
        <f t="shared" si="64"/>
        <v>8989.333333333334</v>
      </c>
      <c r="R183" s="1">
        <f t="shared" si="64"/>
        <v>65987.25</v>
      </c>
      <c r="S183" s="1">
        <f t="shared" si="56"/>
        <v>9045.5</v>
      </c>
      <c r="T183" s="1">
        <f t="shared" si="57"/>
        <v>67268.41666666667</v>
      </c>
      <c r="U183" s="1">
        <f t="shared" si="58"/>
        <v>9015.375</v>
      </c>
      <c r="V183" s="1">
        <f t="shared" si="59"/>
        <v>67075.83333333334</v>
      </c>
      <c r="W183" s="2">
        <f t="shared" si="60"/>
        <v>0.8919207465025026</v>
      </c>
      <c r="X183" s="2">
        <f t="shared" si="61"/>
        <v>0.8633511821197399</v>
      </c>
      <c r="Y183" s="19">
        <f t="shared" si="71"/>
        <v>0.9212128162490449</v>
      </c>
      <c r="Z183" s="19">
        <f t="shared" si="72"/>
        <v>0.8888779375156689</v>
      </c>
    </row>
    <row r="184" spans="1:26" ht="12.75">
      <c r="B184" t="s">
        <v>16</v>
      </c>
      <c r="C184" s="1">
        <v>9678</v>
      </c>
      <c r="D184" s="1">
        <v>71658</v>
      </c>
      <c r="E184" s="1">
        <f t="shared" si="62"/>
        <v>8834.416666666666</v>
      </c>
      <c r="F184" s="1">
        <f t="shared" si="63"/>
        <v>64619.916666666664</v>
      </c>
      <c r="G184" s="2">
        <f t="shared" si="67"/>
        <v>-26.198432257076433</v>
      </c>
      <c r="H184" s="2">
        <f t="shared" si="68"/>
        <v>-23.101966582672148</v>
      </c>
      <c r="I184" s="3">
        <f t="shared" si="73"/>
        <v>1.0954882891720827</v>
      </c>
      <c r="J184" s="3">
        <f t="shared" si="73"/>
        <v>1.108915079071339</v>
      </c>
      <c r="K184" s="3">
        <f t="shared" si="74"/>
        <v>843.5833333333339</v>
      </c>
      <c r="L184" s="3">
        <f t="shared" si="74"/>
        <v>7038.083333333336</v>
      </c>
      <c r="M184" s="1">
        <f t="shared" si="53"/>
        <v>8580.333333333334</v>
      </c>
      <c r="N184" s="1">
        <f t="shared" si="53"/>
        <v>62559</v>
      </c>
      <c r="O184" s="1">
        <f t="shared" si="52"/>
        <v>8319.666666666666</v>
      </c>
      <c r="P184" s="1">
        <f t="shared" si="52"/>
        <v>61515</v>
      </c>
      <c r="Q184" s="1">
        <f t="shared" si="64"/>
        <v>8834.416666666666</v>
      </c>
      <c r="R184" s="1">
        <f t="shared" si="64"/>
        <v>64619.916666666664</v>
      </c>
      <c r="S184" s="1">
        <f t="shared" si="56"/>
        <v>9223.916666666666</v>
      </c>
      <c r="T184" s="1">
        <f t="shared" si="57"/>
        <v>68974.25</v>
      </c>
      <c r="U184" s="1">
        <f t="shared" si="58"/>
        <v>9134.708333333332</v>
      </c>
      <c r="V184" s="1">
        <f t="shared" si="59"/>
        <v>68121.33333333334</v>
      </c>
      <c r="W184" s="2">
        <f t="shared" si="60"/>
        <v>1.0594755351612213</v>
      </c>
      <c r="X184" s="2">
        <f t="shared" si="61"/>
        <v>1.0519171674071752</v>
      </c>
      <c r="Y184" s="19">
        <f t="shared" si="71"/>
        <v>1.0284036707890698</v>
      </c>
      <c r="Z184" s="19">
        <f t="shared" si="72"/>
        <v>1.045970267262893</v>
      </c>
    </row>
    <row r="185" spans="1:26" ht="12.75">
      <c r="A185">
        <v>1994</v>
      </c>
      <c r="B185" t="s">
        <v>5</v>
      </c>
      <c r="C185" s="1">
        <v>7240</v>
      </c>
      <c r="D185" s="1">
        <v>54977</v>
      </c>
      <c r="E185" s="1">
        <f t="shared" si="62"/>
        <v>8896.916666666666</v>
      </c>
      <c r="F185" s="1">
        <f t="shared" si="63"/>
        <v>65606.08333333333</v>
      </c>
      <c r="G185" s="2">
        <f t="shared" si="67"/>
        <v>-21.897495171768014</v>
      </c>
      <c r="H185" s="2">
        <f t="shared" si="68"/>
        <v>-18.298266697385003</v>
      </c>
      <c r="I185" s="3">
        <f>C185/AVERAGE(C$185:C$196)</f>
        <v>0.6929666438017451</v>
      </c>
      <c r="J185" s="3">
        <f>D185/AVERAGE(D$185:D$196)</f>
        <v>0.7026997087901905</v>
      </c>
      <c r="K185" s="3">
        <f>C185-AVERAGE(C$185:C$196)</f>
        <v>-3207.833333333334</v>
      </c>
      <c r="L185" s="3">
        <f>D185-AVERAGE(D$185:D$196)</f>
        <v>-23259.83333333333</v>
      </c>
      <c r="M185" s="1">
        <f t="shared" si="53"/>
        <v>8319.666666666666</v>
      </c>
      <c r="N185" s="1">
        <f t="shared" si="53"/>
        <v>61515</v>
      </c>
      <c r="O185" s="1">
        <f t="shared" si="52"/>
        <v>8324.333333333334</v>
      </c>
      <c r="P185" s="1">
        <f t="shared" si="52"/>
        <v>63708.333333333336</v>
      </c>
      <c r="Q185" s="1">
        <f t="shared" si="64"/>
        <v>8896.916666666666</v>
      </c>
      <c r="R185" s="1">
        <f t="shared" si="64"/>
        <v>65606.08333333333</v>
      </c>
      <c r="S185" s="1">
        <f t="shared" si="56"/>
        <v>9442.333333333334</v>
      </c>
      <c r="T185" s="1">
        <f t="shared" si="57"/>
        <v>70702</v>
      </c>
      <c r="U185" s="1">
        <f t="shared" si="58"/>
        <v>9333.125</v>
      </c>
      <c r="V185" s="1">
        <f t="shared" si="59"/>
        <v>69838.125</v>
      </c>
      <c r="W185" s="2">
        <f t="shared" si="60"/>
        <v>0.7757316011518114</v>
      </c>
      <c r="X185" s="2">
        <f t="shared" si="61"/>
        <v>0.7872061284577729</v>
      </c>
      <c r="Y185" s="19">
        <f t="shared" si="71"/>
        <v>0.8503806508547483</v>
      </c>
      <c r="Z185" s="19">
        <f t="shared" si="72"/>
        <v>0.8173781991621473</v>
      </c>
    </row>
    <row r="186" spans="1:26" ht="12.75">
      <c r="B186" t="s">
        <v>6</v>
      </c>
      <c r="C186" s="1">
        <v>8055</v>
      </c>
      <c r="D186" s="1">
        <v>64490</v>
      </c>
      <c r="E186" s="1">
        <f t="shared" si="62"/>
        <v>8858.833333333334</v>
      </c>
      <c r="F186" s="1">
        <f t="shared" si="63"/>
        <v>65906</v>
      </c>
      <c r="G186" s="2">
        <f t="shared" si="67"/>
        <v>-19.69511550257596</v>
      </c>
      <c r="H186" s="2">
        <f t="shared" si="68"/>
        <v>-15.5926016841521</v>
      </c>
      <c r="I186" s="3">
        <f aca="true" t="shared" si="75" ref="I186:J196">C186/AVERAGE(C$185:C$196)</f>
        <v>0.7709732480418587</v>
      </c>
      <c r="J186" s="3">
        <f t="shared" si="75"/>
        <v>0.8242920534019569</v>
      </c>
      <c r="K186" s="3">
        <f aca="true" t="shared" si="76" ref="K186:L196">C186-AVERAGE(C$185:C$196)</f>
        <v>-2392.833333333334</v>
      </c>
      <c r="L186" s="3">
        <f t="shared" si="76"/>
        <v>-13746.833333333328</v>
      </c>
      <c r="M186" s="1">
        <f t="shared" si="53"/>
        <v>8324.333333333334</v>
      </c>
      <c r="N186" s="1">
        <f t="shared" si="53"/>
        <v>63708.333333333336</v>
      </c>
      <c r="O186" s="1">
        <f t="shared" si="52"/>
        <v>8849.333333333334</v>
      </c>
      <c r="P186" s="1">
        <f t="shared" si="52"/>
        <v>69428.66666666667</v>
      </c>
      <c r="Q186" s="1">
        <f t="shared" si="64"/>
        <v>8858.833333333334</v>
      </c>
      <c r="R186" s="1">
        <f t="shared" si="64"/>
        <v>65906</v>
      </c>
      <c r="S186" s="1">
        <f t="shared" si="56"/>
        <v>9598.666666666666</v>
      </c>
      <c r="T186" s="1">
        <f t="shared" si="57"/>
        <v>71912.41666666667</v>
      </c>
      <c r="U186" s="1">
        <f t="shared" si="58"/>
        <v>9520.5</v>
      </c>
      <c r="V186" s="1">
        <f t="shared" si="59"/>
        <v>71307.20833333334</v>
      </c>
      <c r="W186" s="2">
        <f t="shared" si="60"/>
        <v>0.8460690089806208</v>
      </c>
      <c r="X186" s="2">
        <f t="shared" si="61"/>
        <v>0.904396645266695</v>
      </c>
      <c r="Y186" s="19">
        <f t="shared" si="71"/>
        <v>0.9287151287781171</v>
      </c>
      <c r="Z186" s="19">
        <f t="shared" si="72"/>
        <v>0.940223378180511</v>
      </c>
    </row>
    <row r="187" spans="1:26" ht="12.75">
      <c r="B187" t="s">
        <v>7</v>
      </c>
      <c r="C187" s="1">
        <v>11253</v>
      </c>
      <c r="D187" s="1">
        <v>88819</v>
      </c>
      <c r="E187" s="1">
        <f t="shared" si="62"/>
        <v>8985.25</v>
      </c>
      <c r="F187" s="1">
        <f t="shared" si="63"/>
        <v>66883.25</v>
      </c>
      <c r="G187" s="2">
        <f t="shared" si="67"/>
        <v>-15.205492379559288</v>
      </c>
      <c r="H187" s="2">
        <f t="shared" si="68"/>
        <v>-12.27496248236153</v>
      </c>
      <c r="I187" s="3">
        <f t="shared" si="75"/>
        <v>1.0770654202625742</v>
      </c>
      <c r="J187" s="3">
        <f t="shared" si="75"/>
        <v>1.1352581158490993</v>
      </c>
      <c r="K187" s="3">
        <f t="shared" si="76"/>
        <v>805.1666666666661</v>
      </c>
      <c r="L187" s="3">
        <f t="shared" si="76"/>
        <v>10582.166666666672</v>
      </c>
      <c r="M187" s="1">
        <f t="shared" si="53"/>
        <v>8849.333333333334</v>
      </c>
      <c r="N187" s="1">
        <f t="shared" si="53"/>
        <v>69428.66666666667</v>
      </c>
      <c r="O187" s="1">
        <f t="shared" si="52"/>
        <v>9601.666666666666</v>
      </c>
      <c r="P187" s="1">
        <f t="shared" si="52"/>
        <v>75151.33333333333</v>
      </c>
      <c r="Q187" s="1">
        <f t="shared" si="64"/>
        <v>8985.25</v>
      </c>
      <c r="R187" s="1">
        <f t="shared" si="64"/>
        <v>66883.25</v>
      </c>
      <c r="S187" s="1">
        <f t="shared" si="56"/>
        <v>9774.916666666666</v>
      </c>
      <c r="T187" s="1">
        <f t="shared" si="57"/>
        <v>73244.16666666667</v>
      </c>
      <c r="U187" s="1">
        <f t="shared" si="58"/>
        <v>9686.791666666666</v>
      </c>
      <c r="V187" s="1">
        <f t="shared" si="59"/>
        <v>72578.29166666667</v>
      </c>
      <c r="W187" s="2">
        <f t="shared" si="60"/>
        <v>1.1616849404042446</v>
      </c>
      <c r="X187" s="2">
        <f t="shared" si="61"/>
        <v>1.223768126259057</v>
      </c>
      <c r="Y187" s="19">
        <f t="shared" si="71"/>
        <v>1.140023573966378</v>
      </c>
      <c r="Z187" s="19">
        <f t="shared" si="72"/>
        <v>1.1751782941939535</v>
      </c>
    </row>
    <row r="188" spans="1:26" ht="12.75">
      <c r="B188" t="s">
        <v>8</v>
      </c>
      <c r="C188" s="1">
        <v>9497</v>
      </c>
      <c r="D188" s="1">
        <v>72145</v>
      </c>
      <c r="E188" s="1">
        <f t="shared" si="62"/>
        <v>9045.5</v>
      </c>
      <c r="F188" s="1">
        <f t="shared" si="63"/>
        <v>67268.41666666667</v>
      </c>
      <c r="G188" s="2">
        <f t="shared" si="67"/>
        <v>-11.627641905754388</v>
      </c>
      <c r="H188" s="2">
        <f t="shared" si="68"/>
        <v>-9.120068270759305</v>
      </c>
      <c r="I188" s="3">
        <f t="shared" si="75"/>
        <v>0.9089922950532008</v>
      </c>
      <c r="J188" s="3">
        <f t="shared" si="75"/>
        <v>0.9221359930637957</v>
      </c>
      <c r="K188" s="3">
        <f t="shared" si="76"/>
        <v>-950.8333333333339</v>
      </c>
      <c r="L188" s="3">
        <f t="shared" si="76"/>
        <v>-6091.8333333333285</v>
      </c>
      <c r="M188" s="1">
        <f t="shared" si="53"/>
        <v>9601.666666666666</v>
      </c>
      <c r="N188" s="1">
        <f t="shared" si="53"/>
        <v>75151.33333333333</v>
      </c>
      <c r="O188" s="1">
        <f t="shared" si="52"/>
        <v>10513.666666666666</v>
      </c>
      <c r="P188" s="1">
        <f t="shared" si="52"/>
        <v>83623.66666666667</v>
      </c>
      <c r="Q188" s="1">
        <f t="shared" si="64"/>
        <v>9045.5</v>
      </c>
      <c r="R188" s="1">
        <f t="shared" si="64"/>
        <v>67268.41666666667</v>
      </c>
      <c r="S188" s="1">
        <f t="shared" si="56"/>
        <v>9922.416666666666</v>
      </c>
      <c r="T188" s="1">
        <f t="shared" si="57"/>
        <v>74328.66666666667</v>
      </c>
      <c r="U188" s="1">
        <f t="shared" si="58"/>
        <v>9848.666666666666</v>
      </c>
      <c r="V188" s="1">
        <f t="shared" si="59"/>
        <v>73786.41666666667</v>
      </c>
      <c r="W188" s="2">
        <f t="shared" si="60"/>
        <v>0.9642929668990727</v>
      </c>
      <c r="X188" s="2">
        <f t="shared" si="61"/>
        <v>0.9777544873322438</v>
      </c>
      <c r="Y188" s="19">
        <f t="shared" si="71"/>
        <v>0.9931542516718865</v>
      </c>
      <c r="Z188" s="19">
        <f t="shared" si="72"/>
        <v>1.0302808521142972</v>
      </c>
    </row>
    <row r="189" spans="1:26" ht="12.75">
      <c r="B189" t="s">
        <v>9</v>
      </c>
      <c r="C189" s="1">
        <v>10791</v>
      </c>
      <c r="D189" s="1">
        <v>89907</v>
      </c>
      <c r="E189" s="1">
        <f t="shared" si="62"/>
        <v>9223.916666666666</v>
      </c>
      <c r="F189" s="1">
        <f t="shared" si="63"/>
        <v>68974.25</v>
      </c>
      <c r="G189" s="2">
        <f t="shared" si="67"/>
        <v>-8.067275747508319</v>
      </c>
      <c r="H189" s="2">
        <f t="shared" si="68"/>
        <v>-5.006031155422463</v>
      </c>
      <c r="I189" s="3">
        <f t="shared" si="75"/>
        <v>1.0328457255890375</v>
      </c>
      <c r="J189" s="3">
        <f t="shared" si="75"/>
        <v>1.1491646091674639</v>
      </c>
      <c r="K189" s="3">
        <f t="shared" si="76"/>
        <v>343.16666666666606</v>
      </c>
      <c r="L189" s="3">
        <f t="shared" si="76"/>
        <v>11670.166666666672</v>
      </c>
      <c r="M189" s="1">
        <f t="shared" si="53"/>
        <v>10513.666666666666</v>
      </c>
      <c r="N189" s="1">
        <f t="shared" si="53"/>
        <v>83623.66666666667</v>
      </c>
      <c r="O189" s="1">
        <f t="shared" si="52"/>
        <v>10993.666666666666</v>
      </c>
      <c r="P189" s="1">
        <f t="shared" si="52"/>
        <v>86689.66666666667</v>
      </c>
      <c r="Q189" s="1">
        <f t="shared" si="64"/>
        <v>9223.916666666666</v>
      </c>
      <c r="R189" s="1">
        <f t="shared" si="64"/>
        <v>68974.25</v>
      </c>
      <c r="S189" s="1">
        <f t="shared" si="56"/>
        <v>10061</v>
      </c>
      <c r="T189" s="1">
        <f t="shared" si="57"/>
        <v>75480.5</v>
      </c>
      <c r="U189" s="1">
        <f t="shared" si="58"/>
        <v>9991.708333333332</v>
      </c>
      <c r="V189" s="1">
        <f t="shared" si="59"/>
        <v>74904.58333333334</v>
      </c>
      <c r="W189" s="2">
        <f t="shared" si="60"/>
        <v>1.0799954962656537</v>
      </c>
      <c r="X189" s="2">
        <f t="shared" si="61"/>
        <v>1.2002870318349455</v>
      </c>
      <c r="Y189" s="19">
        <f t="shared" si="71"/>
        <v>0.9784234709849301</v>
      </c>
      <c r="Z189" s="19">
        <f t="shared" si="72"/>
        <v>1.0882623979197916</v>
      </c>
    </row>
    <row r="190" spans="1:26" ht="12.75">
      <c r="B190" t="s">
        <v>10</v>
      </c>
      <c r="C190" s="1">
        <v>12693</v>
      </c>
      <c r="D190" s="1">
        <v>98017</v>
      </c>
      <c r="E190" s="1">
        <f t="shared" si="62"/>
        <v>9442.333333333334</v>
      </c>
      <c r="F190" s="1">
        <f t="shared" si="63"/>
        <v>70702</v>
      </c>
      <c r="G190" s="2">
        <f t="shared" si="67"/>
        <v>-3.8923806373359753</v>
      </c>
      <c r="H190" s="2">
        <f t="shared" si="68"/>
        <v>-0.37376395450013433</v>
      </c>
      <c r="I190" s="3">
        <f t="shared" si="75"/>
        <v>1.2148930400242475</v>
      </c>
      <c r="J190" s="3">
        <f t="shared" si="75"/>
        <v>1.2528242238843172</v>
      </c>
      <c r="K190" s="3">
        <f t="shared" si="76"/>
        <v>2245.166666666666</v>
      </c>
      <c r="L190" s="3">
        <f t="shared" si="76"/>
        <v>19780.16666666667</v>
      </c>
      <c r="M190" s="1">
        <f t="shared" si="53"/>
        <v>10993.666666666666</v>
      </c>
      <c r="N190" s="1">
        <f t="shared" si="53"/>
        <v>86689.66666666667</v>
      </c>
      <c r="O190" s="1">
        <f t="shared" si="52"/>
        <v>12470.333333333334</v>
      </c>
      <c r="P190" s="1">
        <f t="shared" si="52"/>
        <v>97578.66666666667</v>
      </c>
      <c r="Q190" s="1">
        <f t="shared" si="64"/>
        <v>9442.333333333334</v>
      </c>
      <c r="R190" s="1">
        <f t="shared" si="64"/>
        <v>70702</v>
      </c>
      <c r="S190" s="1">
        <f t="shared" si="56"/>
        <v>10159.083333333334</v>
      </c>
      <c r="T190" s="1">
        <f t="shared" si="57"/>
        <v>76384.75</v>
      </c>
      <c r="U190" s="1">
        <f t="shared" si="58"/>
        <v>10110.041666666668</v>
      </c>
      <c r="V190" s="1">
        <f t="shared" si="59"/>
        <v>75932.625</v>
      </c>
      <c r="W190" s="2">
        <f t="shared" si="60"/>
        <v>1.255484439975107</v>
      </c>
      <c r="X190" s="2">
        <f t="shared" si="61"/>
        <v>1.290841716587567</v>
      </c>
      <c r="Y190" s="19">
        <f t="shared" si="71"/>
        <v>1.140216641928199</v>
      </c>
      <c r="Z190" s="19">
        <f t="shared" si="72"/>
        <v>1.2081851215886876</v>
      </c>
    </row>
    <row r="191" spans="1:26" ht="12.75">
      <c r="B191" t="s">
        <v>11</v>
      </c>
      <c r="C191" s="1">
        <v>13927</v>
      </c>
      <c r="D191" s="1">
        <v>104812</v>
      </c>
      <c r="E191" s="1">
        <f t="shared" si="62"/>
        <v>9598.666666666666</v>
      </c>
      <c r="F191" s="1">
        <f t="shared" si="63"/>
        <v>71912.41666666667</v>
      </c>
      <c r="G191" s="2">
        <f t="shared" si="67"/>
        <v>0.4692706243567102</v>
      </c>
      <c r="H191" s="2">
        <f t="shared" si="68"/>
        <v>3.8952798897176137</v>
      </c>
      <c r="I191" s="3">
        <f t="shared" si="75"/>
        <v>1.3330036530700144</v>
      </c>
      <c r="J191" s="3">
        <f t="shared" si="75"/>
        <v>1.3396758986070074</v>
      </c>
      <c r="K191" s="3">
        <f t="shared" si="76"/>
        <v>3479.166666666666</v>
      </c>
      <c r="L191" s="3">
        <f t="shared" si="76"/>
        <v>26575.16666666667</v>
      </c>
      <c r="M191" s="1">
        <f t="shared" si="53"/>
        <v>12470.333333333334</v>
      </c>
      <c r="N191" s="1">
        <f t="shared" si="53"/>
        <v>97578.66666666667</v>
      </c>
      <c r="O191" s="1">
        <f t="shared" si="52"/>
        <v>12385.333333333334</v>
      </c>
      <c r="P191" s="1">
        <f t="shared" si="52"/>
        <v>89576</v>
      </c>
      <c r="Q191" s="1">
        <f t="shared" si="64"/>
        <v>9598.666666666666</v>
      </c>
      <c r="R191" s="1">
        <f t="shared" si="64"/>
        <v>71912.41666666667</v>
      </c>
      <c r="S191" s="1">
        <f t="shared" si="56"/>
        <v>10447.833333333334</v>
      </c>
      <c r="T191" s="1">
        <f t="shared" si="57"/>
        <v>78236.83333333333</v>
      </c>
      <c r="U191" s="1">
        <f t="shared" si="58"/>
        <v>10303.458333333334</v>
      </c>
      <c r="V191" s="1">
        <f t="shared" si="59"/>
        <v>77310.79166666666</v>
      </c>
      <c r="W191" s="2">
        <f t="shared" si="60"/>
        <v>1.3516820808547292</v>
      </c>
      <c r="X191" s="2">
        <f t="shared" si="61"/>
        <v>1.3557227618610814</v>
      </c>
      <c r="Y191" s="19">
        <f t="shared" si="71"/>
        <v>1.3288168710129606</v>
      </c>
      <c r="Z191" s="19">
        <f t="shared" si="72"/>
        <v>1.3576639866639137</v>
      </c>
    </row>
    <row r="192" spans="1:26" ht="12.75">
      <c r="B192" t="s">
        <v>12</v>
      </c>
      <c r="C192" s="1">
        <v>10536</v>
      </c>
      <c r="D192" s="1">
        <v>65899</v>
      </c>
      <c r="E192" s="1">
        <f t="shared" si="62"/>
        <v>9774.916666666666</v>
      </c>
      <c r="F192" s="1">
        <f t="shared" si="63"/>
        <v>73244.16666666667</v>
      </c>
      <c r="G192" s="2">
        <f t="shared" si="67"/>
        <v>2.7703549243453125</v>
      </c>
      <c r="H192" s="2">
        <f t="shared" si="68"/>
        <v>6.0143510717469155</v>
      </c>
      <c r="I192" s="3">
        <f t="shared" si="75"/>
        <v>1.0084387512562412</v>
      </c>
      <c r="J192" s="3">
        <f t="shared" si="75"/>
        <v>0.8423014735173757</v>
      </c>
      <c r="K192" s="3">
        <f t="shared" si="76"/>
        <v>88.16666666666606</v>
      </c>
      <c r="L192" s="3">
        <f t="shared" si="76"/>
        <v>-12337.833333333328</v>
      </c>
      <c r="M192" s="1">
        <f t="shared" si="53"/>
        <v>12385.333333333334</v>
      </c>
      <c r="N192" s="1">
        <f t="shared" si="53"/>
        <v>89576</v>
      </c>
      <c r="O192" s="1">
        <f t="shared" si="52"/>
        <v>11266.333333333334</v>
      </c>
      <c r="P192" s="1">
        <f t="shared" si="52"/>
        <v>78637.33333333333</v>
      </c>
      <c r="Q192" s="1">
        <f t="shared" si="64"/>
        <v>9774.916666666666</v>
      </c>
      <c r="R192" s="1">
        <f t="shared" si="64"/>
        <v>73244.16666666667</v>
      </c>
      <c r="S192" s="1">
        <f t="shared" si="56"/>
        <v>10436.416666666666</v>
      </c>
      <c r="T192" s="1">
        <f t="shared" si="57"/>
        <v>78198.16666666667</v>
      </c>
      <c r="U192" s="1">
        <f t="shared" si="58"/>
        <v>10442.125</v>
      </c>
      <c r="V192" s="1">
        <f t="shared" si="59"/>
        <v>78217.5</v>
      </c>
      <c r="W192" s="2">
        <f t="shared" si="60"/>
        <v>1.008990028370662</v>
      </c>
      <c r="X192" s="2">
        <f t="shared" si="61"/>
        <v>0.8425096685524339</v>
      </c>
      <c r="Y192" s="19">
        <f t="shared" si="71"/>
        <v>0.9077762637926226</v>
      </c>
      <c r="Z192" s="19">
        <f t="shared" si="72"/>
        <v>0.7450886669703412</v>
      </c>
    </row>
    <row r="193" spans="1:26" ht="12.75">
      <c r="B193" t="s">
        <v>13</v>
      </c>
      <c r="C193" s="1">
        <v>9336</v>
      </c>
      <c r="D193" s="1">
        <v>65201</v>
      </c>
      <c r="E193" s="1">
        <f t="shared" si="62"/>
        <v>9922.416666666666</v>
      </c>
      <c r="F193" s="1">
        <f t="shared" si="63"/>
        <v>74328.66666666667</v>
      </c>
      <c r="G193" s="2">
        <f t="shared" si="67"/>
        <v>5.793972349575284</v>
      </c>
      <c r="H193" s="2">
        <f t="shared" si="68"/>
        <v>8.782148850642002</v>
      </c>
      <c r="I193" s="3">
        <f t="shared" si="75"/>
        <v>0.893582401454847</v>
      </c>
      <c r="J193" s="3">
        <f t="shared" si="75"/>
        <v>0.8333798445318809</v>
      </c>
      <c r="K193" s="3">
        <f t="shared" si="76"/>
        <v>-1111.833333333334</v>
      </c>
      <c r="L193" s="3">
        <f t="shared" si="76"/>
        <v>-13035.833333333328</v>
      </c>
      <c r="M193" s="1">
        <f t="shared" si="53"/>
        <v>11266.333333333334</v>
      </c>
      <c r="N193" s="1">
        <f t="shared" si="53"/>
        <v>78637.33333333333</v>
      </c>
      <c r="O193" s="1">
        <f t="shared" si="52"/>
        <v>9852.333333333334</v>
      </c>
      <c r="P193" s="1">
        <f t="shared" si="52"/>
        <v>67677</v>
      </c>
      <c r="Q193" s="1">
        <f t="shared" si="64"/>
        <v>9922.416666666666</v>
      </c>
      <c r="R193" s="1">
        <f t="shared" si="64"/>
        <v>74328.66666666667</v>
      </c>
      <c r="S193" s="1">
        <f t="shared" si="56"/>
        <v>10467.416666666666</v>
      </c>
      <c r="T193" s="1">
        <f t="shared" si="57"/>
        <v>78403.5</v>
      </c>
      <c r="U193" s="1">
        <f t="shared" si="58"/>
        <v>10451.916666666666</v>
      </c>
      <c r="V193" s="1">
        <f t="shared" si="59"/>
        <v>78300.83333333334</v>
      </c>
      <c r="W193" s="2">
        <f t="shared" si="60"/>
        <v>0.8932332985178157</v>
      </c>
      <c r="X193" s="2">
        <f t="shared" si="61"/>
        <v>0.8326986728536306</v>
      </c>
      <c r="Y193" s="19">
        <f t="shared" si="71"/>
        <v>0.8540142016650595</v>
      </c>
      <c r="Z193" s="19">
        <f t="shared" si="72"/>
        <v>0.8002192287492083</v>
      </c>
    </row>
    <row r="194" spans="1:26" ht="12.75">
      <c r="B194" t="s">
        <v>14</v>
      </c>
      <c r="C194" s="1">
        <v>9685</v>
      </c>
      <c r="D194" s="1">
        <v>71931</v>
      </c>
      <c r="E194" s="1">
        <f t="shared" si="62"/>
        <v>10061</v>
      </c>
      <c r="F194" s="1">
        <f t="shared" si="63"/>
        <v>75480.5</v>
      </c>
      <c r="G194" s="2">
        <f t="shared" si="67"/>
        <v>9.775324828834059</v>
      </c>
      <c r="H194" s="2">
        <f t="shared" si="68"/>
        <v>12.697130955298931</v>
      </c>
      <c r="I194" s="3">
        <f t="shared" si="75"/>
        <v>0.9269864565220859</v>
      </c>
      <c r="J194" s="3">
        <f t="shared" si="75"/>
        <v>0.9194007085324262</v>
      </c>
      <c r="K194" s="3">
        <f t="shared" si="76"/>
        <v>-762.8333333333339</v>
      </c>
      <c r="L194" s="3">
        <f t="shared" si="76"/>
        <v>-6305.8333333333285</v>
      </c>
      <c r="M194" s="1">
        <f t="shared" si="53"/>
        <v>9852.333333333334</v>
      </c>
      <c r="N194" s="1">
        <f t="shared" si="53"/>
        <v>67677</v>
      </c>
      <c r="O194" s="1">
        <f t="shared" si="52"/>
        <v>9413</v>
      </c>
      <c r="P194" s="1">
        <f t="shared" si="52"/>
        <v>68631</v>
      </c>
      <c r="Q194" s="1">
        <f t="shared" si="64"/>
        <v>10061</v>
      </c>
      <c r="R194" s="1">
        <f t="shared" si="64"/>
        <v>75480.5</v>
      </c>
      <c r="S194" s="1">
        <f t="shared" si="56"/>
        <v>10559.416666666666</v>
      </c>
      <c r="T194" s="1">
        <f t="shared" si="57"/>
        <v>78986.25</v>
      </c>
      <c r="U194" s="1">
        <f t="shared" si="58"/>
        <v>10513.416666666666</v>
      </c>
      <c r="V194" s="1">
        <f t="shared" si="59"/>
        <v>78694.875</v>
      </c>
      <c r="W194" s="2">
        <f t="shared" si="60"/>
        <v>0.9212038585616792</v>
      </c>
      <c r="X194" s="2">
        <f t="shared" si="61"/>
        <v>0.914049358360376</v>
      </c>
      <c r="Y194" s="19">
        <f t="shared" si="71"/>
        <v>0.9331730180014239</v>
      </c>
      <c r="Z194" s="19">
        <f t="shared" si="72"/>
        <v>0.9175118755918529</v>
      </c>
    </row>
    <row r="195" spans="1:26" ht="12.75">
      <c r="B195" t="s">
        <v>15</v>
      </c>
      <c r="C195" s="1">
        <v>9218</v>
      </c>
      <c r="D195" s="1">
        <v>68761</v>
      </c>
      <c r="E195" s="1">
        <f t="shared" si="62"/>
        <v>10159.083333333334</v>
      </c>
      <c r="F195" s="1">
        <f t="shared" si="63"/>
        <v>76384.75</v>
      </c>
      <c r="G195" s="2">
        <f t="shared" si="67"/>
        <v>13.012644615840998</v>
      </c>
      <c r="H195" s="2">
        <f t="shared" si="68"/>
        <v>15.756831812206144</v>
      </c>
      <c r="I195" s="3">
        <f t="shared" si="75"/>
        <v>0.8822881937243766</v>
      </c>
      <c r="J195" s="3">
        <f t="shared" si="75"/>
        <v>0.8788827086985883</v>
      </c>
      <c r="K195" s="3">
        <f t="shared" si="76"/>
        <v>-1229.833333333334</v>
      </c>
      <c r="L195" s="3">
        <f t="shared" si="76"/>
        <v>-9475.833333333328</v>
      </c>
      <c r="M195" s="1">
        <f t="shared" si="53"/>
        <v>9413</v>
      </c>
      <c r="N195" s="1">
        <f t="shared" si="53"/>
        <v>68631</v>
      </c>
      <c r="O195" s="1">
        <f t="shared" si="52"/>
        <v>10682</v>
      </c>
      <c r="P195" s="1">
        <f t="shared" si="52"/>
        <v>78191.66666666667</v>
      </c>
      <c r="Q195" s="1">
        <f t="shared" si="64"/>
        <v>10159.083333333334</v>
      </c>
      <c r="R195" s="1">
        <f t="shared" si="64"/>
        <v>76384.75</v>
      </c>
      <c r="S195" s="1">
        <f t="shared" si="56"/>
        <v>10548.166666666666</v>
      </c>
      <c r="T195" s="1">
        <f t="shared" si="57"/>
        <v>79204</v>
      </c>
      <c r="U195" s="1">
        <f t="shared" si="58"/>
        <v>10553.791666666666</v>
      </c>
      <c r="V195" s="1">
        <f t="shared" si="59"/>
        <v>79095.125</v>
      </c>
      <c r="W195" s="2">
        <f t="shared" si="60"/>
        <v>0.873430165303939</v>
      </c>
      <c r="X195" s="2">
        <f t="shared" si="61"/>
        <v>0.869345613904776</v>
      </c>
      <c r="Y195" s="19">
        <f t="shared" si="71"/>
        <v>0.9132684937541105</v>
      </c>
      <c r="Z195" s="19">
        <f t="shared" si="72"/>
        <v>0.8871604090352617</v>
      </c>
    </row>
    <row r="196" spans="1:26" ht="12.75">
      <c r="B196" t="s">
        <v>16</v>
      </c>
      <c r="C196" s="1">
        <v>13143</v>
      </c>
      <c r="D196" s="1">
        <v>93883</v>
      </c>
      <c r="E196" s="1">
        <f t="shared" si="62"/>
        <v>10447.833333333334</v>
      </c>
      <c r="F196" s="1">
        <f t="shared" si="63"/>
        <v>78236.83333333333</v>
      </c>
      <c r="G196" s="2">
        <f t="shared" si="67"/>
        <v>18.262854555573384</v>
      </c>
      <c r="H196" s="2">
        <f t="shared" si="68"/>
        <v>21.072321613950294</v>
      </c>
      <c r="I196" s="3">
        <f t="shared" si="75"/>
        <v>1.2579641711997702</v>
      </c>
      <c r="J196" s="3">
        <f t="shared" si="75"/>
        <v>1.199984661955899</v>
      </c>
      <c r="K196" s="3">
        <f t="shared" si="76"/>
        <v>2695.166666666666</v>
      </c>
      <c r="L196" s="3">
        <f t="shared" si="76"/>
        <v>15646.166666666672</v>
      </c>
      <c r="M196" s="1">
        <f t="shared" si="53"/>
        <v>10682</v>
      </c>
      <c r="N196" s="1">
        <f t="shared" si="53"/>
        <v>78191.66666666667</v>
      </c>
      <c r="O196" s="1">
        <f t="shared" si="52"/>
        <v>9821.333333333334</v>
      </c>
      <c r="P196" s="1">
        <f t="shared" si="52"/>
        <v>72385.66666666667</v>
      </c>
      <c r="Q196" s="1">
        <f t="shared" si="64"/>
        <v>10447.833333333334</v>
      </c>
      <c r="R196" s="1">
        <f t="shared" si="64"/>
        <v>78236.83333333333</v>
      </c>
      <c r="S196" s="1">
        <f t="shared" si="56"/>
        <v>10521.083333333334</v>
      </c>
      <c r="T196" s="1">
        <f t="shared" si="57"/>
        <v>78619</v>
      </c>
      <c r="U196" s="1">
        <f t="shared" si="58"/>
        <v>10534.625</v>
      </c>
      <c r="V196" s="1">
        <f t="shared" si="59"/>
        <v>78911.5</v>
      </c>
      <c r="W196" s="2">
        <f t="shared" si="60"/>
        <v>1.2476001756113768</v>
      </c>
      <c r="X196" s="2">
        <f t="shared" si="61"/>
        <v>1.1897251984818435</v>
      </c>
      <c r="Y196" s="19">
        <f t="shared" si="71"/>
        <v>1.1484881277097998</v>
      </c>
      <c r="Z196" s="19">
        <f t="shared" si="72"/>
        <v>1.1476194558661865</v>
      </c>
    </row>
    <row r="197" spans="1:26" ht="12.75">
      <c r="A197">
        <v>1995</v>
      </c>
      <c r="B197" t="s">
        <v>5</v>
      </c>
      <c r="C197" s="1">
        <v>7103</v>
      </c>
      <c r="D197" s="1">
        <v>54513</v>
      </c>
      <c r="E197" s="1">
        <f t="shared" si="62"/>
        <v>10436.416666666666</v>
      </c>
      <c r="F197" s="1">
        <f t="shared" si="63"/>
        <v>78198.16666666667</v>
      </c>
      <c r="G197" s="2">
        <f t="shared" si="67"/>
        <v>17.30374755299121</v>
      </c>
      <c r="H197" s="2">
        <f t="shared" si="68"/>
        <v>19.193469101569605</v>
      </c>
      <c r="I197" s="3">
        <f>C197/AVERAGE(C$197:C$208)</f>
        <v>0.7319661995053586</v>
      </c>
      <c r="J197" s="3">
        <f>D197/AVERAGE(D$197:D$208)</f>
        <v>0.7515579044117647</v>
      </c>
      <c r="K197" s="3">
        <f>C197-AVERAGE(C$197:C$208)</f>
        <v>-2601</v>
      </c>
      <c r="L197" s="3">
        <f>D197-AVERAGE(D$197:D$208)</f>
        <v>-18020.33333333333</v>
      </c>
      <c r="M197" s="1">
        <f t="shared" si="53"/>
        <v>9821.333333333334</v>
      </c>
      <c r="N197" s="1">
        <f t="shared" si="53"/>
        <v>72385.66666666667</v>
      </c>
      <c r="O197" s="1">
        <f t="shared" si="52"/>
        <v>9557.666666666666</v>
      </c>
      <c r="P197" s="1">
        <f t="shared" si="52"/>
        <v>71783.33333333333</v>
      </c>
      <c r="Q197" s="1">
        <f t="shared" si="64"/>
        <v>10436.416666666666</v>
      </c>
      <c r="R197" s="1">
        <f t="shared" si="64"/>
        <v>78198.16666666667</v>
      </c>
      <c r="S197" s="1">
        <f t="shared" si="56"/>
        <v>10606</v>
      </c>
      <c r="T197" s="1">
        <f t="shared" si="57"/>
        <v>79156.91666666667</v>
      </c>
      <c r="U197" s="1">
        <f t="shared" si="58"/>
        <v>10563.541666666668</v>
      </c>
      <c r="V197" s="1">
        <f t="shared" si="59"/>
        <v>78887.95833333334</v>
      </c>
      <c r="W197" s="2">
        <f t="shared" si="60"/>
        <v>0.6724070604476875</v>
      </c>
      <c r="X197" s="2">
        <f t="shared" si="61"/>
        <v>0.691018010247656</v>
      </c>
      <c r="Y197" s="19">
        <f t="shared" si="71"/>
        <v>0.7005922562225231</v>
      </c>
      <c r="Z197" s="19">
        <f t="shared" si="72"/>
        <v>0.6930668742530691</v>
      </c>
    </row>
    <row r="198" spans="1:26" ht="12.75">
      <c r="B198" t="s">
        <v>6</v>
      </c>
      <c r="C198" s="1">
        <v>8427</v>
      </c>
      <c r="D198" s="1">
        <v>66954</v>
      </c>
      <c r="E198" s="1">
        <f t="shared" si="62"/>
        <v>10467.416666666666</v>
      </c>
      <c r="F198" s="1">
        <f t="shared" si="63"/>
        <v>78403.5</v>
      </c>
      <c r="G198" s="2">
        <f t="shared" si="67"/>
        <v>18.157959099204177</v>
      </c>
      <c r="H198" s="2">
        <f t="shared" si="68"/>
        <v>18.962613419112074</v>
      </c>
      <c r="I198" s="3">
        <f aca="true" t="shared" si="77" ref="I198:J208">C198/AVERAGE(C$197:C$208)</f>
        <v>0.8684047815333883</v>
      </c>
      <c r="J198" s="3">
        <f t="shared" si="77"/>
        <v>0.9230790441176471</v>
      </c>
      <c r="K198" s="3">
        <f aca="true" t="shared" si="78" ref="K198:L208">C198-AVERAGE(C$197:C$208)</f>
        <v>-1277</v>
      </c>
      <c r="L198" s="3">
        <f t="shared" si="78"/>
        <v>-5579.3333333333285</v>
      </c>
      <c r="M198" s="1">
        <f t="shared" si="53"/>
        <v>9557.666666666666</v>
      </c>
      <c r="N198" s="1">
        <f t="shared" si="53"/>
        <v>71783.33333333333</v>
      </c>
      <c r="O198" s="1">
        <f t="shared" si="52"/>
        <v>9295.666666666666</v>
      </c>
      <c r="P198" s="1">
        <f t="shared" si="52"/>
        <v>72426.33333333333</v>
      </c>
      <c r="Q198" s="1">
        <f t="shared" si="64"/>
        <v>10467.416666666666</v>
      </c>
      <c r="R198" s="1">
        <f t="shared" si="64"/>
        <v>78403.5</v>
      </c>
      <c r="S198" s="1">
        <f t="shared" si="56"/>
        <v>10281.75</v>
      </c>
      <c r="T198" s="1">
        <f t="shared" si="57"/>
        <v>76845.16666666667</v>
      </c>
      <c r="U198" s="1">
        <f t="shared" si="58"/>
        <v>10443.875</v>
      </c>
      <c r="V198" s="1">
        <f t="shared" si="59"/>
        <v>78001.04166666667</v>
      </c>
      <c r="W198" s="2">
        <f t="shared" si="60"/>
        <v>0.8068844179004441</v>
      </c>
      <c r="X198" s="2">
        <f t="shared" si="61"/>
        <v>0.8583731520679477</v>
      </c>
      <c r="Y198" s="19">
        <f t="shared" si="71"/>
        <v>0.843816338981326</v>
      </c>
      <c r="Z198" s="19">
        <f t="shared" si="72"/>
        <v>0.8771675218188086</v>
      </c>
    </row>
    <row r="199" spans="1:26" ht="12.75">
      <c r="B199" t="s">
        <v>7</v>
      </c>
      <c r="C199" s="1">
        <v>12357</v>
      </c>
      <c r="D199" s="1">
        <v>95812</v>
      </c>
      <c r="E199" s="1">
        <f t="shared" si="62"/>
        <v>10559.416666666666</v>
      </c>
      <c r="F199" s="1">
        <f t="shared" si="63"/>
        <v>78986.25</v>
      </c>
      <c r="G199" s="2">
        <f t="shared" si="67"/>
        <v>17.519453177893382</v>
      </c>
      <c r="H199" s="2">
        <f t="shared" si="68"/>
        <v>18.095711557078943</v>
      </c>
      <c r="I199" s="3">
        <f t="shared" si="77"/>
        <v>1.2733924154987635</v>
      </c>
      <c r="J199" s="3">
        <f t="shared" si="77"/>
        <v>1.3209375</v>
      </c>
      <c r="K199" s="3">
        <f t="shared" si="78"/>
        <v>2653</v>
      </c>
      <c r="L199" s="3">
        <f t="shared" si="78"/>
        <v>23278.66666666667</v>
      </c>
      <c r="M199" s="1">
        <f t="shared" si="53"/>
        <v>9295.666666666666</v>
      </c>
      <c r="N199" s="1">
        <f t="shared" si="53"/>
        <v>72426.33333333333</v>
      </c>
      <c r="O199" s="1">
        <f aca="true" t="shared" si="79" ref="O199:P262">AVERAGE(C198:C200)</f>
        <v>10048.666666666666</v>
      </c>
      <c r="P199" s="1">
        <f t="shared" si="79"/>
        <v>79174.66666666667</v>
      </c>
      <c r="Q199" s="1">
        <f t="shared" si="64"/>
        <v>10559.416666666666</v>
      </c>
      <c r="R199" s="1">
        <f t="shared" si="64"/>
        <v>78986.25</v>
      </c>
      <c r="S199" s="1">
        <f t="shared" si="56"/>
        <v>10102.833333333334</v>
      </c>
      <c r="T199" s="1">
        <f t="shared" si="57"/>
        <v>75789.91666666667</v>
      </c>
      <c r="U199" s="1">
        <f t="shared" si="58"/>
        <v>10192.291666666668</v>
      </c>
      <c r="V199" s="1">
        <f t="shared" si="59"/>
        <v>76317.54166666667</v>
      </c>
      <c r="W199" s="2">
        <f t="shared" si="60"/>
        <v>1.2123868119289494</v>
      </c>
      <c r="X199" s="2">
        <f t="shared" si="61"/>
        <v>1.2554387616215363</v>
      </c>
      <c r="Y199" s="19">
        <f t="shared" si="71"/>
        <v>1.1318021264896505</v>
      </c>
      <c r="Z199" s="19">
        <f t="shared" si="72"/>
        <v>1.1980056706232316</v>
      </c>
    </row>
    <row r="200" spans="1:26" ht="12.75">
      <c r="B200" t="s">
        <v>8</v>
      </c>
      <c r="C200" s="1">
        <v>9362</v>
      </c>
      <c r="D200" s="1">
        <v>74758</v>
      </c>
      <c r="E200" s="1">
        <f t="shared" si="62"/>
        <v>10548.166666666666</v>
      </c>
      <c r="F200" s="1">
        <f t="shared" si="63"/>
        <v>79204</v>
      </c>
      <c r="G200" s="2">
        <f t="shared" si="67"/>
        <v>16.612311830928803</v>
      </c>
      <c r="H200" s="2">
        <f t="shared" si="68"/>
        <v>17.743220258144916</v>
      </c>
      <c r="I200" s="3">
        <f t="shared" si="77"/>
        <v>0.9647568013190437</v>
      </c>
      <c r="J200" s="3">
        <f t="shared" si="77"/>
        <v>1.030670955882353</v>
      </c>
      <c r="K200" s="3">
        <f t="shared" si="78"/>
        <v>-342</v>
      </c>
      <c r="L200" s="3">
        <f t="shared" si="78"/>
        <v>2224.6666666666715</v>
      </c>
      <c r="M200" s="1">
        <f aca="true" t="shared" si="80" ref="M200:N263">AVERAGE(C198:C200)</f>
        <v>10048.666666666666</v>
      </c>
      <c r="N200" s="1">
        <f t="shared" si="80"/>
        <v>79174.66666666667</v>
      </c>
      <c r="O200" s="1">
        <f t="shared" si="79"/>
        <v>10728.333333333334</v>
      </c>
      <c r="P200" s="1">
        <f t="shared" si="79"/>
        <v>84485.66666666667</v>
      </c>
      <c r="Q200" s="1">
        <f t="shared" si="64"/>
        <v>10548.166666666666</v>
      </c>
      <c r="R200" s="1">
        <f t="shared" si="64"/>
        <v>79204</v>
      </c>
      <c r="S200" s="1">
        <f t="shared" si="56"/>
        <v>9948</v>
      </c>
      <c r="T200" s="1">
        <f t="shared" si="57"/>
        <v>74715</v>
      </c>
      <c r="U200" s="1">
        <f t="shared" si="58"/>
        <v>10025.416666666668</v>
      </c>
      <c r="V200" s="1">
        <f t="shared" si="59"/>
        <v>75252.45833333334</v>
      </c>
      <c r="W200" s="2">
        <f t="shared" si="60"/>
        <v>0.9338265242508623</v>
      </c>
      <c r="X200" s="2">
        <f t="shared" si="61"/>
        <v>0.993429339794547</v>
      </c>
      <c r="Y200" s="19">
        <f t="shared" si="71"/>
        <v>0.9423520404251465</v>
      </c>
      <c r="Z200" s="19">
        <f t="shared" si="72"/>
        <v>0.9846434571846462</v>
      </c>
    </row>
    <row r="201" spans="1:26" ht="12.75">
      <c r="B201" t="s">
        <v>9</v>
      </c>
      <c r="C201" s="1">
        <v>10466</v>
      </c>
      <c r="D201" s="1">
        <v>82887</v>
      </c>
      <c r="E201" s="1">
        <f t="shared" si="62"/>
        <v>10521.083333333334</v>
      </c>
      <c r="F201" s="1">
        <f t="shared" si="63"/>
        <v>78619</v>
      </c>
      <c r="G201" s="2">
        <f t="shared" si="67"/>
        <v>14.0630787716715</v>
      </c>
      <c r="H201" s="2">
        <f t="shared" si="68"/>
        <v>13.983116887824082</v>
      </c>
      <c r="I201" s="3">
        <f t="shared" si="77"/>
        <v>1.0785243198680956</v>
      </c>
      <c r="J201" s="3">
        <f t="shared" si="77"/>
        <v>1.1427435661764707</v>
      </c>
      <c r="K201" s="3">
        <f t="shared" si="78"/>
        <v>762</v>
      </c>
      <c r="L201" s="3">
        <f t="shared" si="78"/>
        <v>10353.666666666672</v>
      </c>
      <c r="M201" s="1">
        <f t="shared" si="80"/>
        <v>10728.333333333334</v>
      </c>
      <c r="N201" s="1">
        <f t="shared" si="80"/>
        <v>84485.66666666667</v>
      </c>
      <c r="O201" s="1">
        <f t="shared" si="79"/>
        <v>11180</v>
      </c>
      <c r="P201" s="1">
        <f t="shared" si="79"/>
        <v>87372.33333333333</v>
      </c>
      <c r="Q201" s="1">
        <f t="shared" si="64"/>
        <v>10521.083333333334</v>
      </c>
      <c r="R201" s="1">
        <f t="shared" si="64"/>
        <v>78619</v>
      </c>
      <c r="S201" s="1">
        <f t="shared" si="56"/>
        <v>9855.583333333334</v>
      </c>
      <c r="T201" s="1">
        <f t="shared" si="57"/>
        <v>74009.33333333333</v>
      </c>
      <c r="U201" s="1">
        <f t="shared" si="58"/>
        <v>9901.791666666668</v>
      </c>
      <c r="V201" s="1">
        <f t="shared" si="59"/>
        <v>74362.16666666666</v>
      </c>
      <c r="W201" s="2">
        <f t="shared" si="60"/>
        <v>1.0569804286261324</v>
      </c>
      <c r="X201" s="2">
        <f t="shared" si="61"/>
        <v>1.1146393887572759</v>
      </c>
      <c r="Y201" s="19">
        <f t="shared" si="71"/>
        <v>1.0232960132390898</v>
      </c>
      <c r="Z201" s="19">
        <f t="shared" si="72"/>
        <v>1.113769429710622</v>
      </c>
    </row>
    <row r="202" spans="1:26" ht="12.75">
      <c r="B202" t="s">
        <v>10</v>
      </c>
      <c r="C202" s="1">
        <v>13712</v>
      </c>
      <c r="D202" s="1">
        <v>104472</v>
      </c>
      <c r="E202" s="1">
        <f t="shared" si="62"/>
        <v>10606</v>
      </c>
      <c r="F202" s="1">
        <f t="shared" si="63"/>
        <v>79156.91666666667</v>
      </c>
      <c r="G202" s="2">
        <f t="shared" si="67"/>
        <v>12.32393123168707</v>
      </c>
      <c r="H202" s="2">
        <f t="shared" si="68"/>
        <v>11.958525454254016</v>
      </c>
      <c r="I202" s="3">
        <f t="shared" si="77"/>
        <v>1.4130255564715581</v>
      </c>
      <c r="J202" s="3">
        <f t="shared" si="77"/>
        <v>1.4403308823529413</v>
      </c>
      <c r="K202" s="3">
        <f t="shared" si="78"/>
        <v>4008</v>
      </c>
      <c r="L202" s="3">
        <f t="shared" si="78"/>
        <v>31938.66666666667</v>
      </c>
      <c r="M202" s="1">
        <f t="shared" si="80"/>
        <v>11180</v>
      </c>
      <c r="N202" s="1">
        <f t="shared" si="80"/>
        <v>87372.33333333333</v>
      </c>
      <c r="O202" s="1">
        <f t="shared" si="79"/>
        <v>11404.666666666666</v>
      </c>
      <c r="P202" s="1">
        <f t="shared" si="79"/>
        <v>88143.33333333333</v>
      </c>
      <c r="Q202" s="1">
        <f t="shared" si="64"/>
        <v>10606</v>
      </c>
      <c r="R202" s="1">
        <f t="shared" si="64"/>
        <v>79156.91666666667</v>
      </c>
      <c r="S202" s="1">
        <f t="shared" si="56"/>
        <v>9889.416666666666</v>
      </c>
      <c r="T202" s="1">
        <f t="shared" si="57"/>
        <v>73807.08333333333</v>
      </c>
      <c r="U202" s="1">
        <f t="shared" si="58"/>
        <v>9872.5</v>
      </c>
      <c r="V202" s="1">
        <f t="shared" si="59"/>
        <v>73908.20833333333</v>
      </c>
      <c r="W202" s="2">
        <f t="shared" si="60"/>
        <v>1.38890858445176</v>
      </c>
      <c r="X202" s="2">
        <f t="shared" si="61"/>
        <v>1.413537174772536</v>
      </c>
      <c r="Y202" s="19">
        <f t="shared" si="71"/>
        <v>1.2513284241368663</v>
      </c>
      <c r="Z202" s="19">
        <f t="shared" si="72"/>
        <v>1.2889539584778156</v>
      </c>
    </row>
    <row r="203" spans="1:26" ht="12.75">
      <c r="B203" t="s">
        <v>11</v>
      </c>
      <c r="C203" s="1">
        <v>10036</v>
      </c>
      <c r="D203" s="1">
        <v>77071</v>
      </c>
      <c r="E203" s="1">
        <f t="shared" si="62"/>
        <v>10281.75</v>
      </c>
      <c r="F203" s="1">
        <f t="shared" si="63"/>
        <v>76845.16666666667</v>
      </c>
      <c r="G203" s="2">
        <f t="shared" si="67"/>
        <v>7.1164397833032496</v>
      </c>
      <c r="H203" s="2">
        <f t="shared" si="68"/>
        <v>6.859385664737999</v>
      </c>
      <c r="I203" s="3">
        <f t="shared" si="77"/>
        <v>1.0342126957955482</v>
      </c>
      <c r="J203" s="3">
        <f t="shared" si="77"/>
        <v>1.062559742647059</v>
      </c>
      <c r="K203" s="3">
        <f t="shared" si="78"/>
        <v>332</v>
      </c>
      <c r="L203" s="3">
        <f t="shared" si="78"/>
        <v>4537.6666666666715</v>
      </c>
      <c r="M203" s="1">
        <f t="shared" si="80"/>
        <v>11404.666666666666</v>
      </c>
      <c r="N203" s="1">
        <f t="shared" si="80"/>
        <v>88143.33333333333</v>
      </c>
      <c r="O203" s="1">
        <f t="shared" si="79"/>
        <v>10712.333333333334</v>
      </c>
      <c r="P203" s="1">
        <f t="shared" si="79"/>
        <v>78259.66666666667</v>
      </c>
      <c r="Q203" s="1">
        <f t="shared" si="64"/>
        <v>10281.75</v>
      </c>
      <c r="R203" s="1">
        <f t="shared" si="64"/>
        <v>76845.16666666667</v>
      </c>
      <c r="S203" s="1">
        <f t="shared" si="56"/>
        <v>9704</v>
      </c>
      <c r="T203" s="1">
        <f t="shared" si="57"/>
        <v>72533.33333333333</v>
      </c>
      <c r="U203" s="1">
        <f t="shared" si="58"/>
        <v>9796.708333333332</v>
      </c>
      <c r="V203" s="1">
        <f t="shared" si="59"/>
        <v>73170.20833333333</v>
      </c>
      <c r="W203" s="2">
        <f t="shared" si="60"/>
        <v>1.024425721224391</v>
      </c>
      <c r="X203" s="2">
        <f t="shared" si="61"/>
        <v>1.0533112007676166</v>
      </c>
      <c r="Y203" s="19">
        <f t="shared" si="71"/>
        <v>1.2427828307231963</v>
      </c>
      <c r="Z203" s="19">
        <f t="shared" si="72"/>
        <v>1.2638691349573896</v>
      </c>
    </row>
    <row r="204" spans="1:26" ht="12.75">
      <c r="B204" t="s">
        <v>12</v>
      </c>
      <c r="C204" s="1">
        <v>8389</v>
      </c>
      <c r="D204" s="1">
        <v>53236</v>
      </c>
      <c r="E204" s="1">
        <f t="shared" si="62"/>
        <v>10102.833333333334</v>
      </c>
      <c r="F204" s="1">
        <f t="shared" si="63"/>
        <v>75789.91666666667</v>
      </c>
      <c r="G204" s="2">
        <f t="shared" si="67"/>
        <v>3.3546748054118183</v>
      </c>
      <c r="H204" s="2">
        <f t="shared" si="68"/>
        <v>3.475703412103357</v>
      </c>
      <c r="I204" s="3">
        <f t="shared" si="77"/>
        <v>0.8644888705688376</v>
      </c>
      <c r="J204" s="3">
        <f t="shared" si="77"/>
        <v>0.733952205882353</v>
      </c>
      <c r="K204" s="3">
        <f t="shared" si="78"/>
        <v>-1315</v>
      </c>
      <c r="L204" s="3">
        <f t="shared" si="78"/>
        <v>-19297.33333333333</v>
      </c>
      <c r="M204" s="1">
        <f t="shared" si="80"/>
        <v>10712.333333333334</v>
      </c>
      <c r="N204" s="1">
        <f t="shared" si="80"/>
        <v>78259.66666666667</v>
      </c>
      <c r="O204" s="1">
        <f t="shared" si="79"/>
        <v>8634.333333333334</v>
      </c>
      <c r="P204" s="1">
        <f t="shared" si="79"/>
        <v>60869.666666666664</v>
      </c>
      <c r="Q204" s="1">
        <f t="shared" si="64"/>
        <v>10102.833333333334</v>
      </c>
      <c r="R204" s="1">
        <f t="shared" si="64"/>
        <v>75789.91666666667</v>
      </c>
      <c r="S204" s="1">
        <f aca="true" t="shared" si="81" ref="S204:S267">AVERAGE(C198:C209)</f>
        <v>9774.583333333334</v>
      </c>
      <c r="T204" s="1">
        <f aca="true" t="shared" si="82" ref="T204:T267">AVERAGE(D198:D209)</f>
        <v>72977.58333333333</v>
      </c>
      <c r="U204" s="1">
        <f t="shared" si="58"/>
        <v>9739.291666666668</v>
      </c>
      <c r="V204" s="1">
        <f t="shared" si="59"/>
        <v>72755.45833333333</v>
      </c>
      <c r="W204" s="2">
        <f t="shared" si="60"/>
        <v>0.8613562759098667</v>
      </c>
      <c r="X204" s="2">
        <f t="shared" si="61"/>
        <v>0.7317114237133412</v>
      </c>
      <c r="Y204" s="19">
        <f t="shared" si="71"/>
        <v>0.9400634238817563</v>
      </c>
      <c r="Z204" s="19">
        <f t="shared" si="72"/>
        <v>0.7802858516768357</v>
      </c>
    </row>
    <row r="205" spans="1:26" ht="12.75">
      <c r="B205" t="s">
        <v>13</v>
      </c>
      <c r="C205" s="1">
        <v>7478</v>
      </c>
      <c r="D205" s="1">
        <v>52302</v>
      </c>
      <c r="E205" s="1">
        <f t="shared" si="62"/>
        <v>9948</v>
      </c>
      <c r="F205" s="1">
        <f t="shared" si="63"/>
        <v>74715</v>
      </c>
      <c r="G205" s="2">
        <f t="shared" si="67"/>
        <v>0.2578336930687328</v>
      </c>
      <c r="H205" s="2">
        <f t="shared" si="68"/>
        <v>0.5197635726009651</v>
      </c>
      <c r="I205" s="3">
        <f t="shared" si="77"/>
        <v>0.7706100577081616</v>
      </c>
      <c r="J205" s="3">
        <f t="shared" si="77"/>
        <v>0.7210753676470588</v>
      </c>
      <c r="K205" s="3">
        <f t="shared" si="78"/>
        <v>-2226</v>
      </c>
      <c r="L205" s="3">
        <f t="shared" si="78"/>
        <v>-20231.33333333333</v>
      </c>
      <c r="M205" s="1">
        <f t="shared" si="80"/>
        <v>8634.333333333334</v>
      </c>
      <c r="N205" s="1">
        <f t="shared" si="80"/>
        <v>60869.666666666664</v>
      </c>
      <c r="O205" s="1">
        <f t="shared" si="79"/>
        <v>8147.666666666667</v>
      </c>
      <c r="P205" s="1">
        <f t="shared" si="79"/>
        <v>56333.666666666664</v>
      </c>
      <c r="Q205" s="1">
        <f t="shared" si="64"/>
        <v>9948</v>
      </c>
      <c r="R205" s="1">
        <f t="shared" si="64"/>
        <v>74715</v>
      </c>
      <c r="S205" s="1">
        <f t="shared" si="81"/>
        <v>9905.416666666666</v>
      </c>
      <c r="T205" s="1">
        <f t="shared" si="82"/>
        <v>73826.16666666667</v>
      </c>
      <c r="U205" s="1">
        <f aca="true" t="shared" si="83" ref="U205:U268">AVERAGE(S204:S205)</f>
        <v>9840</v>
      </c>
      <c r="V205" s="1">
        <f aca="true" t="shared" si="84" ref="V205:V268">AVERAGE(T204:T205)</f>
        <v>73401.875</v>
      </c>
      <c r="W205" s="2">
        <f aca="true" t="shared" si="85" ref="W205:W268">C205/U205</f>
        <v>0.759959349593496</v>
      </c>
      <c r="X205" s="2">
        <f aca="true" t="shared" si="86" ref="X205:X268">D205/V205</f>
        <v>0.7125431060173871</v>
      </c>
      <c r="Y205" s="19">
        <f t="shared" si="71"/>
        <v>0.8351412051814656</v>
      </c>
      <c r="Z205" s="19">
        <f t="shared" si="72"/>
        <v>0.7796291610543608</v>
      </c>
    </row>
    <row r="206" spans="1:26" ht="12.75">
      <c r="B206" t="s">
        <v>14</v>
      </c>
      <c r="C206" s="1">
        <v>8576</v>
      </c>
      <c r="D206" s="1">
        <v>63463</v>
      </c>
      <c r="E206" s="1">
        <f t="shared" si="62"/>
        <v>9855.583333333334</v>
      </c>
      <c r="F206" s="1">
        <f t="shared" si="63"/>
        <v>74009.33333333333</v>
      </c>
      <c r="G206" s="2">
        <f t="shared" si="67"/>
        <v>-2.0417122221117836</v>
      </c>
      <c r="H206" s="2">
        <f t="shared" si="68"/>
        <v>-1.9490685232168232</v>
      </c>
      <c r="I206" s="3">
        <f t="shared" si="77"/>
        <v>0.8837592745259687</v>
      </c>
      <c r="J206" s="3">
        <f t="shared" si="77"/>
        <v>0.8749494485294118</v>
      </c>
      <c r="K206" s="3">
        <f t="shared" si="78"/>
        <v>-1128</v>
      </c>
      <c r="L206" s="3">
        <f t="shared" si="78"/>
        <v>-9070.333333333328</v>
      </c>
      <c r="M206" s="1">
        <f t="shared" si="80"/>
        <v>8147.666666666667</v>
      </c>
      <c r="N206" s="1">
        <f t="shared" si="80"/>
        <v>56333.666666666664</v>
      </c>
      <c r="O206" s="1">
        <f t="shared" si="79"/>
        <v>8559.333333333334</v>
      </c>
      <c r="P206" s="1">
        <f t="shared" si="79"/>
        <v>60699.666666666664</v>
      </c>
      <c r="Q206" s="1">
        <f t="shared" si="64"/>
        <v>9855.583333333334</v>
      </c>
      <c r="R206" s="1">
        <f t="shared" si="64"/>
        <v>74009.33333333333</v>
      </c>
      <c r="S206" s="1">
        <f t="shared" si="81"/>
        <v>10066.666666666666</v>
      </c>
      <c r="T206" s="1">
        <f t="shared" si="82"/>
        <v>74221.08333333333</v>
      </c>
      <c r="U206" s="1">
        <f t="shared" si="83"/>
        <v>9986.041666666666</v>
      </c>
      <c r="V206" s="1">
        <f t="shared" si="84"/>
        <v>74023.625</v>
      </c>
      <c r="W206" s="2">
        <f t="shared" si="85"/>
        <v>0.858798739907788</v>
      </c>
      <c r="X206" s="2">
        <f t="shared" si="86"/>
        <v>0.8573343983086481</v>
      </c>
      <c r="Y206" s="19">
        <f t="shared" si="71"/>
        <v>0.8930413853450778</v>
      </c>
      <c r="Z206" s="19">
        <f t="shared" si="72"/>
        <v>0.8821967152468094</v>
      </c>
    </row>
    <row r="207" spans="1:26" ht="12.75">
      <c r="B207" t="s">
        <v>15</v>
      </c>
      <c r="C207" s="1">
        <v>9624</v>
      </c>
      <c r="D207" s="1">
        <v>66334</v>
      </c>
      <c r="E207" s="1">
        <f t="shared" si="62"/>
        <v>9889.416666666666</v>
      </c>
      <c r="F207" s="1">
        <f t="shared" si="63"/>
        <v>73807.08333333333</v>
      </c>
      <c r="G207" s="2">
        <f t="shared" si="67"/>
        <v>-2.6544389667703</v>
      </c>
      <c r="H207" s="2">
        <f t="shared" si="68"/>
        <v>-3.3745828410339413</v>
      </c>
      <c r="I207" s="3">
        <f t="shared" si="77"/>
        <v>0.9917559769167353</v>
      </c>
      <c r="J207" s="3">
        <f t="shared" si="77"/>
        <v>0.91453125</v>
      </c>
      <c r="K207" s="3">
        <f t="shared" si="78"/>
        <v>-80</v>
      </c>
      <c r="L207" s="3">
        <f t="shared" si="78"/>
        <v>-6199.3333333333285</v>
      </c>
      <c r="M207" s="1">
        <f t="shared" si="80"/>
        <v>8559.333333333334</v>
      </c>
      <c r="N207" s="1">
        <f t="shared" si="80"/>
        <v>60699.666666666664</v>
      </c>
      <c r="O207" s="1">
        <f t="shared" si="79"/>
        <v>9706</v>
      </c>
      <c r="P207" s="1">
        <f t="shared" si="79"/>
        <v>69465</v>
      </c>
      <c r="Q207" s="1">
        <f t="shared" si="64"/>
        <v>9889.416666666666</v>
      </c>
      <c r="R207" s="1">
        <f t="shared" si="64"/>
        <v>73807.08333333333</v>
      </c>
      <c r="S207" s="1">
        <f t="shared" si="81"/>
        <v>10159.333333333334</v>
      </c>
      <c r="T207" s="1">
        <f t="shared" si="82"/>
        <v>74575.16666666667</v>
      </c>
      <c r="U207" s="1">
        <f t="shared" si="83"/>
        <v>10113</v>
      </c>
      <c r="V207" s="1">
        <f t="shared" si="84"/>
        <v>74398.125</v>
      </c>
      <c r="W207" s="2">
        <f t="shared" si="85"/>
        <v>0.9516463957282706</v>
      </c>
      <c r="X207" s="2">
        <f t="shared" si="86"/>
        <v>0.8916084914774398</v>
      </c>
      <c r="Y207" s="19">
        <f t="shared" si="71"/>
        <v>0.9056657691782375</v>
      </c>
      <c r="Z207" s="19">
        <f t="shared" si="72"/>
        <v>0.8747684291673186</v>
      </c>
    </row>
    <row r="208" spans="1:26" ht="12.75">
      <c r="B208" t="s">
        <v>16</v>
      </c>
      <c r="C208" s="1">
        <v>10918</v>
      </c>
      <c r="D208" s="1">
        <v>78598</v>
      </c>
      <c r="E208" s="1">
        <f t="shared" si="62"/>
        <v>9704</v>
      </c>
      <c r="F208" s="1">
        <f t="shared" si="63"/>
        <v>72533.33333333333</v>
      </c>
      <c r="G208" s="2">
        <f t="shared" si="67"/>
        <v>-7.119498460605868</v>
      </c>
      <c r="H208" s="2">
        <f t="shared" si="68"/>
        <v>-7.290044544236409</v>
      </c>
      <c r="I208" s="3">
        <f t="shared" si="77"/>
        <v>1.1251030502885409</v>
      </c>
      <c r="J208" s="3">
        <f t="shared" si="77"/>
        <v>1.0836121323529413</v>
      </c>
      <c r="K208" s="3">
        <f t="shared" si="78"/>
        <v>1214</v>
      </c>
      <c r="L208" s="3">
        <f t="shared" si="78"/>
        <v>6064.6666666666715</v>
      </c>
      <c r="M208" s="1">
        <f t="shared" si="80"/>
        <v>9706</v>
      </c>
      <c r="N208" s="1">
        <f t="shared" si="80"/>
        <v>69465</v>
      </c>
      <c r="O208" s="1">
        <f t="shared" si="79"/>
        <v>9497.333333333334</v>
      </c>
      <c r="P208" s="1">
        <f t="shared" si="79"/>
        <v>68258.66666666667</v>
      </c>
      <c r="Q208" s="1">
        <f t="shared" si="64"/>
        <v>9704</v>
      </c>
      <c r="R208" s="1">
        <f t="shared" si="64"/>
        <v>72533.33333333333</v>
      </c>
      <c r="S208" s="1">
        <f t="shared" si="81"/>
        <v>10266.083333333334</v>
      </c>
      <c r="T208" s="1">
        <f t="shared" si="82"/>
        <v>74994.08333333333</v>
      </c>
      <c r="U208" s="1">
        <f t="shared" si="83"/>
        <v>10212.708333333334</v>
      </c>
      <c r="V208" s="1">
        <f t="shared" si="84"/>
        <v>74784.625</v>
      </c>
      <c r="W208" s="2">
        <f t="shared" si="85"/>
        <v>1.0690601986903572</v>
      </c>
      <c r="X208" s="2">
        <f t="shared" si="86"/>
        <v>1.0509914303909393</v>
      </c>
      <c r="Y208" s="19">
        <f t="shared" si="71"/>
        <v>1.1253786364876517</v>
      </c>
      <c r="Z208" s="19">
        <f t="shared" si="72"/>
        <v>1.0975445987599861</v>
      </c>
    </row>
    <row r="209" spans="1:26" ht="12.75">
      <c r="A209">
        <v>1996</v>
      </c>
      <c r="B209" t="s">
        <v>5</v>
      </c>
      <c r="C209" s="1">
        <v>7950</v>
      </c>
      <c r="D209" s="1">
        <v>59844</v>
      </c>
      <c r="E209" s="1">
        <f aca="true" t="shared" si="87" ref="E209:E272">AVERAGE(C198:C209)</f>
        <v>9774.583333333334</v>
      </c>
      <c r="F209" s="1">
        <f aca="true" t="shared" si="88" ref="F209:F272">AVERAGE(D198:D209)</f>
        <v>72977.58333333333</v>
      </c>
      <c r="G209" s="2">
        <f t="shared" si="67"/>
        <v>-6.3415763712001905</v>
      </c>
      <c r="H209" s="2">
        <f t="shared" si="68"/>
        <v>-6.676094281835262</v>
      </c>
      <c r="I209" s="3">
        <f>C209/AVERAGE(C$209:C$220)</f>
        <v>0.7133990398277074</v>
      </c>
      <c r="J209" s="3">
        <f>D209/AVERAGE(D$209:D$220)</f>
        <v>0.7417788777377918</v>
      </c>
      <c r="K209" s="3">
        <f>C209-AVERAGE(C$209:C$220)</f>
        <v>-3193.833333333334</v>
      </c>
      <c r="L209" s="3">
        <f>D209-AVERAGE(D$209:D$220)</f>
        <v>-20832.33333333333</v>
      </c>
      <c r="M209" s="1">
        <f t="shared" si="80"/>
        <v>9497.333333333334</v>
      </c>
      <c r="N209" s="1">
        <f t="shared" si="80"/>
        <v>68258.66666666667</v>
      </c>
      <c r="O209" s="1">
        <f t="shared" si="79"/>
        <v>9621.666666666666</v>
      </c>
      <c r="P209" s="1">
        <f t="shared" si="79"/>
        <v>71859.66666666667</v>
      </c>
      <c r="Q209" s="1">
        <f aca="true" t="shared" si="89" ref="Q209:R272">AVERAGE(C198:C209)</f>
        <v>9774.583333333334</v>
      </c>
      <c r="R209" s="1">
        <f t="shared" si="89"/>
        <v>72977.58333333333</v>
      </c>
      <c r="S209" s="1">
        <f t="shared" si="81"/>
        <v>10057.666666666666</v>
      </c>
      <c r="T209" s="1">
        <f t="shared" si="82"/>
        <v>73272.5</v>
      </c>
      <c r="U209" s="1">
        <f t="shared" si="83"/>
        <v>10161.875</v>
      </c>
      <c r="V209" s="1">
        <f t="shared" si="84"/>
        <v>74133.29166666666</v>
      </c>
      <c r="W209" s="2">
        <f t="shared" si="85"/>
        <v>0.7823359370194969</v>
      </c>
      <c r="X209" s="2">
        <f t="shared" si="86"/>
        <v>0.8072486551532461</v>
      </c>
      <c r="Y209" s="19">
        <f t="shared" si="71"/>
        <v>0.7434915328729986</v>
      </c>
      <c r="Z209" s="19">
        <f t="shared" si="72"/>
        <v>0.7618242646195584</v>
      </c>
    </row>
    <row r="210" spans="1:26" ht="12.75">
      <c r="B210" t="s">
        <v>6</v>
      </c>
      <c r="C210" s="1">
        <v>9997</v>
      </c>
      <c r="D210" s="1">
        <v>77137</v>
      </c>
      <c r="E210" s="1">
        <f t="shared" si="87"/>
        <v>9905.416666666666</v>
      </c>
      <c r="F210" s="1">
        <f t="shared" si="88"/>
        <v>73826.16666666667</v>
      </c>
      <c r="G210" s="2">
        <f t="shared" si="67"/>
        <v>-5.3690420272432675</v>
      </c>
      <c r="H210" s="2">
        <f t="shared" si="68"/>
        <v>-5.838174741348709</v>
      </c>
      <c r="I210" s="3">
        <f aca="true" t="shared" si="90" ref="I210:J220">C210/AVERAGE(C$209:C$220)</f>
        <v>0.897088075617307</v>
      </c>
      <c r="J210" s="3">
        <f t="shared" si="90"/>
        <v>0.9561292241838788</v>
      </c>
      <c r="K210" s="3">
        <f aca="true" t="shared" si="91" ref="K210:L220">C210-AVERAGE(C$209:C$220)</f>
        <v>-1146.833333333334</v>
      </c>
      <c r="L210" s="3">
        <f t="shared" si="91"/>
        <v>-3539.3333333333285</v>
      </c>
      <c r="M210" s="1">
        <f t="shared" si="80"/>
        <v>9621.666666666666</v>
      </c>
      <c r="N210" s="1">
        <f t="shared" si="80"/>
        <v>71859.66666666667</v>
      </c>
      <c r="O210" s="1">
        <f t="shared" si="79"/>
        <v>10746.333333333334</v>
      </c>
      <c r="P210" s="1">
        <f t="shared" si="79"/>
        <v>79177.33333333333</v>
      </c>
      <c r="Q210" s="1">
        <f t="shared" si="89"/>
        <v>9905.416666666666</v>
      </c>
      <c r="R210" s="1">
        <f t="shared" si="89"/>
        <v>73826.16666666667</v>
      </c>
      <c r="S210" s="1">
        <f t="shared" si="81"/>
        <v>10468.5</v>
      </c>
      <c r="T210" s="1">
        <f t="shared" si="82"/>
        <v>75908.91666666667</v>
      </c>
      <c r="U210" s="1">
        <f t="shared" si="83"/>
        <v>10263.083333333332</v>
      </c>
      <c r="V210" s="1">
        <f t="shared" si="84"/>
        <v>74590.70833333334</v>
      </c>
      <c r="W210" s="2">
        <f t="shared" si="85"/>
        <v>0.9740737432707846</v>
      </c>
      <c r="X210" s="2">
        <f t="shared" si="86"/>
        <v>1.0341368479206245</v>
      </c>
      <c r="Y210" s="19">
        <f t="shared" si="71"/>
        <v>0.8756757233839498</v>
      </c>
      <c r="Z210" s="19">
        <f t="shared" si="72"/>
        <v>0.9323022150850891</v>
      </c>
    </row>
    <row r="211" spans="1:26" ht="12.75">
      <c r="B211" t="s">
        <v>7</v>
      </c>
      <c r="C211" s="1">
        <v>14292</v>
      </c>
      <c r="D211" s="1">
        <v>100551</v>
      </c>
      <c r="E211" s="1">
        <f t="shared" si="87"/>
        <v>10066.666666666666</v>
      </c>
      <c r="F211" s="1">
        <f t="shared" si="88"/>
        <v>74221.08333333333</v>
      </c>
      <c r="G211" s="2">
        <f t="shared" si="67"/>
        <v>-4.666450956097634</v>
      </c>
      <c r="H211" s="2">
        <f t="shared" si="68"/>
        <v>-6.03290657129142</v>
      </c>
      <c r="I211" s="3">
        <f t="shared" si="90"/>
        <v>1.2825030285808294</v>
      </c>
      <c r="J211" s="3">
        <f t="shared" si="90"/>
        <v>1.2463506439310992</v>
      </c>
      <c r="K211" s="3">
        <f t="shared" si="91"/>
        <v>3148.166666666666</v>
      </c>
      <c r="L211" s="3">
        <f t="shared" si="91"/>
        <v>19874.66666666667</v>
      </c>
      <c r="M211" s="1">
        <f t="shared" si="80"/>
        <v>10746.333333333334</v>
      </c>
      <c r="N211" s="1">
        <f t="shared" si="80"/>
        <v>79177.33333333333</v>
      </c>
      <c r="O211" s="1">
        <f t="shared" si="79"/>
        <v>11587.666666666666</v>
      </c>
      <c r="P211" s="1">
        <f t="shared" si="79"/>
        <v>85565</v>
      </c>
      <c r="Q211" s="1">
        <f t="shared" si="89"/>
        <v>10066.666666666666</v>
      </c>
      <c r="R211" s="1">
        <f t="shared" si="89"/>
        <v>74221.08333333333</v>
      </c>
      <c r="S211" s="1">
        <f t="shared" si="81"/>
        <v>10485.083333333334</v>
      </c>
      <c r="T211" s="1">
        <f t="shared" si="82"/>
        <v>76080.75</v>
      </c>
      <c r="U211" s="1">
        <f t="shared" si="83"/>
        <v>10476.791666666668</v>
      </c>
      <c r="V211" s="1">
        <f t="shared" si="84"/>
        <v>75994.83333333334</v>
      </c>
      <c r="W211" s="2">
        <f t="shared" si="85"/>
        <v>1.364158079564752</v>
      </c>
      <c r="X211" s="2">
        <f t="shared" si="86"/>
        <v>1.323129423272196</v>
      </c>
      <c r="Y211" s="19">
        <f t="shared" si="71"/>
        <v>1.2460766106326486</v>
      </c>
      <c r="Z211" s="19">
        <f t="shared" si="72"/>
        <v>1.2674454370509298</v>
      </c>
    </row>
    <row r="212" spans="1:26" ht="12.75">
      <c r="B212" t="s">
        <v>8</v>
      </c>
      <c r="C212" s="1">
        <v>10474</v>
      </c>
      <c r="D212" s="1">
        <v>79007</v>
      </c>
      <c r="E212" s="1">
        <f t="shared" si="87"/>
        <v>10159.333333333334</v>
      </c>
      <c r="F212" s="1">
        <f t="shared" si="88"/>
        <v>74575.16666666667</v>
      </c>
      <c r="G212" s="2">
        <f t="shared" si="67"/>
        <v>-3.6862645957433244</v>
      </c>
      <c r="H212" s="2">
        <f t="shared" si="68"/>
        <v>-5.844191370806186</v>
      </c>
      <c r="I212" s="3">
        <f t="shared" si="90"/>
        <v>0.9398920180069694</v>
      </c>
      <c r="J212" s="3">
        <f t="shared" si="90"/>
        <v>0.97930826471208</v>
      </c>
      <c r="K212" s="3">
        <f t="shared" si="91"/>
        <v>-669.8333333333339</v>
      </c>
      <c r="L212" s="3">
        <f t="shared" si="91"/>
        <v>-1669.3333333333285</v>
      </c>
      <c r="M212" s="1">
        <f t="shared" si="80"/>
        <v>11587.666666666666</v>
      </c>
      <c r="N212" s="1">
        <f t="shared" si="80"/>
        <v>85565</v>
      </c>
      <c r="O212" s="1">
        <f t="shared" si="79"/>
        <v>12171</v>
      </c>
      <c r="P212" s="1">
        <f t="shared" si="79"/>
        <v>89157.33333333333</v>
      </c>
      <c r="Q212" s="1">
        <f t="shared" si="89"/>
        <v>10159.333333333334</v>
      </c>
      <c r="R212" s="1">
        <f t="shared" si="89"/>
        <v>74575.16666666667</v>
      </c>
      <c r="S212" s="1">
        <f t="shared" si="81"/>
        <v>10637.166666666666</v>
      </c>
      <c r="T212" s="1">
        <f t="shared" si="82"/>
        <v>77013.75</v>
      </c>
      <c r="U212" s="1">
        <f t="shared" si="83"/>
        <v>10561.125</v>
      </c>
      <c r="V212" s="1">
        <f t="shared" si="84"/>
        <v>76547.25</v>
      </c>
      <c r="W212" s="2">
        <f t="shared" si="85"/>
        <v>0.9917504053782149</v>
      </c>
      <c r="X212" s="2">
        <f t="shared" si="86"/>
        <v>1.0321337474566363</v>
      </c>
      <c r="Y212" s="19">
        <f t="shared" si="71"/>
        <v>0.9632899655093833</v>
      </c>
      <c r="Z212" s="19">
        <f t="shared" si="72"/>
        <v>1.0011058581944756</v>
      </c>
    </row>
    <row r="213" spans="1:26" ht="12.75">
      <c r="B213" t="s">
        <v>9</v>
      </c>
      <c r="C213" s="1">
        <v>11747</v>
      </c>
      <c r="D213" s="1">
        <v>87914</v>
      </c>
      <c r="E213" s="1">
        <f t="shared" si="87"/>
        <v>10266.083333333334</v>
      </c>
      <c r="F213" s="1">
        <f t="shared" si="88"/>
        <v>74994.08333333333</v>
      </c>
      <c r="G213" s="2">
        <f t="shared" si="67"/>
        <v>-2.423704783252674</v>
      </c>
      <c r="H213" s="2">
        <f t="shared" si="68"/>
        <v>-4.610738710320234</v>
      </c>
      <c r="I213" s="3">
        <f t="shared" si="90"/>
        <v>1.0541256001076829</v>
      </c>
      <c r="J213" s="3">
        <f t="shared" si="90"/>
        <v>1.0897123898375816</v>
      </c>
      <c r="K213" s="3">
        <f t="shared" si="91"/>
        <v>603.1666666666661</v>
      </c>
      <c r="L213" s="3">
        <f t="shared" si="91"/>
        <v>7237.6666666666715</v>
      </c>
      <c r="M213" s="1">
        <f t="shared" si="80"/>
        <v>12171</v>
      </c>
      <c r="N213" s="1">
        <f t="shared" si="80"/>
        <v>89157.33333333333</v>
      </c>
      <c r="O213" s="1">
        <f t="shared" si="79"/>
        <v>11144</v>
      </c>
      <c r="P213" s="1">
        <f t="shared" si="79"/>
        <v>83578</v>
      </c>
      <c r="Q213" s="1">
        <f t="shared" si="89"/>
        <v>10266.083333333334</v>
      </c>
      <c r="R213" s="1">
        <f t="shared" si="89"/>
        <v>74994.08333333333</v>
      </c>
      <c r="S213" s="1">
        <f t="shared" si="81"/>
        <v>10936.75</v>
      </c>
      <c r="T213" s="1">
        <f t="shared" si="82"/>
        <v>78799.25</v>
      </c>
      <c r="U213" s="1">
        <f t="shared" si="83"/>
        <v>10786.958333333332</v>
      </c>
      <c r="V213" s="1">
        <f t="shared" si="84"/>
        <v>77906.5</v>
      </c>
      <c r="W213" s="2">
        <f t="shared" si="85"/>
        <v>1.0890002201732805</v>
      </c>
      <c r="X213" s="2">
        <f t="shared" si="86"/>
        <v>1.1284552636814644</v>
      </c>
      <c r="Y213" s="19">
        <f t="shared" si="71"/>
        <v>1.0753253816883557</v>
      </c>
      <c r="Z213" s="19">
        <f t="shared" si="72"/>
        <v>1.1477938947578954</v>
      </c>
    </row>
    <row r="214" spans="1:26" ht="12.75">
      <c r="B214" t="s">
        <v>10</v>
      </c>
      <c r="C214" s="1">
        <v>11211</v>
      </c>
      <c r="D214" s="1">
        <v>83813</v>
      </c>
      <c r="E214" s="1">
        <f t="shared" si="87"/>
        <v>10057.666666666666</v>
      </c>
      <c r="F214" s="1">
        <f t="shared" si="88"/>
        <v>73272.5</v>
      </c>
      <c r="G214" s="2">
        <f t="shared" si="67"/>
        <v>-5.1700295430259615</v>
      </c>
      <c r="H214" s="2">
        <f t="shared" si="68"/>
        <v>-7.4338629073264855</v>
      </c>
      <c r="I214" s="3">
        <f t="shared" si="90"/>
        <v>1.0060272497494878</v>
      </c>
      <c r="J214" s="3">
        <f t="shared" si="90"/>
        <v>1.0388796383904408</v>
      </c>
      <c r="K214" s="3">
        <f t="shared" si="91"/>
        <v>67.16666666666606</v>
      </c>
      <c r="L214" s="3">
        <f t="shared" si="91"/>
        <v>3136.6666666666715</v>
      </c>
      <c r="M214" s="1">
        <f t="shared" si="80"/>
        <v>11144</v>
      </c>
      <c r="N214" s="1">
        <f t="shared" si="80"/>
        <v>83578</v>
      </c>
      <c r="O214" s="1">
        <f t="shared" si="79"/>
        <v>12641.333333333334</v>
      </c>
      <c r="P214" s="1">
        <f t="shared" si="79"/>
        <v>93478.33333333333</v>
      </c>
      <c r="Q214" s="1">
        <f t="shared" si="89"/>
        <v>10057.666666666666</v>
      </c>
      <c r="R214" s="1">
        <f t="shared" si="89"/>
        <v>73272.5</v>
      </c>
      <c r="S214" s="1">
        <f t="shared" si="81"/>
        <v>11019.583333333334</v>
      </c>
      <c r="T214" s="1">
        <f t="shared" si="82"/>
        <v>79588.08333333333</v>
      </c>
      <c r="U214" s="1">
        <f t="shared" si="83"/>
        <v>10978.166666666668</v>
      </c>
      <c r="V214" s="1">
        <f t="shared" si="84"/>
        <v>79193.66666666666</v>
      </c>
      <c r="W214" s="2">
        <f t="shared" si="85"/>
        <v>1.02120876284747</v>
      </c>
      <c r="X214" s="2">
        <f t="shared" si="86"/>
        <v>1.058329580227375</v>
      </c>
      <c r="Y214" s="19">
        <f t="shared" si="71"/>
        <v>1.221867262424779</v>
      </c>
      <c r="Z214" s="19">
        <f t="shared" si="72"/>
        <v>1.254236157195826</v>
      </c>
    </row>
    <row r="215" spans="1:26" ht="12.75">
      <c r="B215" t="s">
        <v>11</v>
      </c>
      <c r="C215" s="1">
        <v>14966</v>
      </c>
      <c r="D215" s="1">
        <v>108708</v>
      </c>
      <c r="E215" s="1">
        <f t="shared" si="87"/>
        <v>10468.5</v>
      </c>
      <c r="F215" s="1">
        <f t="shared" si="88"/>
        <v>75908.91666666667</v>
      </c>
      <c r="G215" s="2">
        <f t="shared" si="67"/>
        <v>1.8163250419432444</v>
      </c>
      <c r="H215" s="2">
        <f t="shared" si="68"/>
        <v>-1.2183589946017008</v>
      </c>
      <c r="I215" s="3">
        <f t="shared" si="90"/>
        <v>1.3429849094416941</v>
      </c>
      <c r="J215" s="3">
        <f t="shared" si="90"/>
        <v>1.347458362427643</v>
      </c>
      <c r="K215" s="3">
        <f t="shared" si="91"/>
        <v>3822.166666666666</v>
      </c>
      <c r="L215" s="3">
        <f t="shared" si="91"/>
        <v>28031.66666666667</v>
      </c>
      <c r="M215" s="1">
        <f t="shared" si="80"/>
        <v>12641.333333333334</v>
      </c>
      <c r="N215" s="1">
        <f t="shared" si="80"/>
        <v>93478.33333333333</v>
      </c>
      <c r="O215" s="1">
        <f t="shared" si="79"/>
        <v>11588.333333333334</v>
      </c>
      <c r="P215" s="1">
        <f t="shared" si="79"/>
        <v>82606.33333333333</v>
      </c>
      <c r="Q215" s="1">
        <f t="shared" si="89"/>
        <v>10468.5</v>
      </c>
      <c r="R215" s="1">
        <f t="shared" si="89"/>
        <v>75908.91666666667</v>
      </c>
      <c r="S215" s="1">
        <f t="shared" si="81"/>
        <v>11143.833333333334</v>
      </c>
      <c r="T215" s="1">
        <f t="shared" si="82"/>
        <v>80676.33333333333</v>
      </c>
      <c r="U215" s="1">
        <f t="shared" si="83"/>
        <v>11081.708333333334</v>
      </c>
      <c r="V215" s="1">
        <f t="shared" si="84"/>
        <v>80132.20833333333</v>
      </c>
      <c r="W215" s="2">
        <f t="shared" si="85"/>
        <v>1.3505137971356702</v>
      </c>
      <c r="X215" s="2">
        <f t="shared" si="86"/>
        <v>1.3566080638611295</v>
      </c>
      <c r="Y215" s="19">
        <f t="shared" si="71"/>
        <v>1.2422071997382635</v>
      </c>
      <c r="Z215" s="19">
        <f t="shared" si="72"/>
        <v>1.2552140088299424</v>
      </c>
    </row>
    <row r="216" spans="1:26" ht="12.75">
      <c r="B216" t="s">
        <v>12</v>
      </c>
      <c r="C216" s="1">
        <v>8588</v>
      </c>
      <c r="D216" s="1">
        <v>55298</v>
      </c>
      <c r="E216" s="1">
        <f t="shared" si="87"/>
        <v>10485.083333333334</v>
      </c>
      <c r="F216" s="1">
        <f t="shared" si="88"/>
        <v>76080.75</v>
      </c>
      <c r="G216" s="2">
        <f t="shared" si="67"/>
        <v>3.7835920616328735</v>
      </c>
      <c r="H216" s="2">
        <f t="shared" si="68"/>
        <v>0.38373618302345847</v>
      </c>
      <c r="I216" s="3">
        <f t="shared" si="90"/>
        <v>0.7706504344704844</v>
      </c>
      <c r="J216" s="3">
        <f t="shared" si="90"/>
        <v>0.6854302583574696</v>
      </c>
      <c r="K216" s="3">
        <f t="shared" si="91"/>
        <v>-2555.833333333334</v>
      </c>
      <c r="L216" s="3">
        <f t="shared" si="91"/>
        <v>-25378.33333333333</v>
      </c>
      <c r="M216" s="1">
        <f t="shared" si="80"/>
        <v>11588.333333333334</v>
      </c>
      <c r="N216" s="1">
        <f t="shared" si="80"/>
        <v>82606.33333333333</v>
      </c>
      <c r="O216" s="1">
        <f t="shared" si="79"/>
        <v>10952.333333333334</v>
      </c>
      <c r="P216" s="1">
        <f t="shared" si="79"/>
        <v>75834.66666666667</v>
      </c>
      <c r="Q216" s="1">
        <f t="shared" si="89"/>
        <v>10485.083333333334</v>
      </c>
      <c r="R216" s="1">
        <f t="shared" si="89"/>
        <v>76080.75</v>
      </c>
      <c r="S216" s="1">
        <f t="shared" si="81"/>
        <v>11343.333333333334</v>
      </c>
      <c r="T216" s="1">
        <f t="shared" si="82"/>
        <v>81827</v>
      </c>
      <c r="U216" s="1">
        <f t="shared" si="83"/>
        <v>11243.583333333334</v>
      </c>
      <c r="V216" s="1">
        <f t="shared" si="84"/>
        <v>81251.66666666666</v>
      </c>
      <c r="W216" s="2">
        <f t="shared" si="85"/>
        <v>0.76381343432921</v>
      </c>
      <c r="X216" s="2">
        <f t="shared" si="86"/>
        <v>0.6805768086808477</v>
      </c>
      <c r="Y216" s="19">
        <f t="shared" si="71"/>
        <v>0.8780532462032463</v>
      </c>
      <c r="Z216" s="19">
        <f t="shared" si="72"/>
        <v>0.751599300315541</v>
      </c>
    </row>
    <row r="217" spans="1:26" ht="12.75">
      <c r="B217" t="s">
        <v>13</v>
      </c>
      <c r="C217" s="1">
        <v>9303</v>
      </c>
      <c r="D217" s="1">
        <v>63498</v>
      </c>
      <c r="E217" s="1">
        <f t="shared" si="87"/>
        <v>10637.166666666666</v>
      </c>
      <c r="F217" s="1">
        <f t="shared" si="88"/>
        <v>77013.75</v>
      </c>
      <c r="G217" s="2">
        <f t="shared" si="67"/>
        <v>6.927690658088707</v>
      </c>
      <c r="H217" s="2">
        <f t="shared" si="68"/>
        <v>3.0766914274242083</v>
      </c>
      <c r="I217" s="3">
        <f t="shared" si="90"/>
        <v>0.834811480190838</v>
      </c>
      <c r="J217" s="3">
        <f t="shared" si="90"/>
        <v>0.7870709708340736</v>
      </c>
      <c r="K217" s="3">
        <f t="shared" si="91"/>
        <v>-1840.833333333334</v>
      </c>
      <c r="L217" s="3">
        <f t="shared" si="91"/>
        <v>-17178.33333333333</v>
      </c>
      <c r="M217" s="1">
        <f t="shared" si="80"/>
        <v>10952.333333333334</v>
      </c>
      <c r="N217" s="1">
        <f t="shared" si="80"/>
        <v>75834.66666666667</v>
      </c>
      <c r="O217" s="1">
        <f t="shared" si="79"/>
        <v>10020.666666666666</v>
      </c>
      <c r="P217" s="1">
        <f t="shared" si="79"/>
        <v>67895</v>
      </c>
      <c r="Q217" s="1">
        <f t="shared" si="89"/>
        <v>10637.166666666666</v>
      </c>
      <c r="R217" s="1">
        <f t="shared" si="89"/>
        <v>77013.75</v>
      </c>
      <c r="S217" s="1">
        <f t="shared" si="81"/>
        <v>11469.666666666666</v>
      </c>
      <c r="T217" s="1">
        <f t="shared" si="82"/>
        <v>81980.08333333333</v>
      </c>
      <c r="U217" s="1">
        <f t="shared" si="83"/>
        <v>11406.5</v>
      </c>
      <c r="V217" s="1">
        <f t="shared" si="84"/>
        <v>81903.54166666666</v>
      </c>
      <c r="W217" s="2">
        <f t="shared" si="85"/>
        <v>0.815587603559374</v>
      </c>
      <c r="X217" s="2">
        <f t="shared" si="86"/>
        <v>0.7752778293571961</v>
      </c>
      <c r="Y217" s="19">
        <f t="shared" si="71"/>
        <v>0.8229267505568952</v>
      </c>
      <c r="Z217" s="19">
        <f t="shared" si="72"/>
        <v>0.7735065360760713</v>
      </c>
    </row>
    <row r="218" spans="1:26" ht="12.75">
      <c r="B218" t="s">
        <v>14</v>
      </c>
      <c r="C218" s="1">
        <v>12171</v>
      </c>
      <c r="D218" s="1">
        <v>84889</v>
      </c>
      <c r="E218" s="1">
        <f t="shared" si="87"/>
        <v>10936.75</v>
      </c>
      <c r="F218" s="1">
        <f t="shared" si="88"/>
        <v>78799.25</v>
      </c>
      <c r="G218" s="2">
        <f t="shared" si="67"/>
        <v>10.970093094438852</v>
      </c>
      <c r="H218" s="2">
        <f t="shared" si="68"/>
        <v>6.472044066514144</v>
      </c>
      <c r="I218" s="3">
        <f t="shared" si="90"/>
        <v>1.0921735488984938</v>
      </c>
      <c r="J218" s="3">
        <f t="shared" si="90"/>
        <v>1.0522168831007854</v>
      </c>
      <c r="K218" s="3">
        <f t="shared" si="91"/>
        <v>1027.166666666666</v>
      </c>
      <c r="L218" s="3">
        <f t="shared" si="91"/>
        <v>4212.6666666666715</v>
      </c>
      <c r="M218" s="1">
        <f t="shared" si="80"/>
        <v>10020.666666666666</v>
      </c>
      <c r="N218" s="1">
        <f t="shared" si="80"/>
        <v>67895</v>
      </c>
      <c r="O218" s="1">
        <f t="shared" si="79"/>
        <v>10697.333333333334</v>
      </c>
      <c r="P218" s="1">
        <f t="shared" si="79"/>
        <v>74729</v>
      </c>
      <c r="Q218" s="1">
        <f t="shared" si="89"/>
        <v>10936.75</v>
      </c>
      <c r="R218" s="1">
        <f t="shared" si="89"/>
        <v>78799.25</v>
      </c>
      <c r="S218" s="1">
        <f t="shared" si="81"/>
        <v>11469.75</v>
      </c>
      <c r="T218" s="1">
        <f t="shared" si="82"/>
        <v>82207.33333333333</v>
      </c>
      <c r="U218" s="1">
        <f t="shared" si="83"/>
        <v>11469.708333333332</v>
      </c>
      <c r="V218" s="1">
        <f t="shared" si="84"/>
        <v>82093.70833333333</v>
      </c>
      <c r="W218" s="2">
        <f t="shared" si="85"/>
        <v>1.0611429381014486</v>
      </c>
      <c r="X218" s="2">
        <f t="shared" si="86"/>
        <v>1.0340500109377038</v>
      </c>
      <c r="Y218" s="19">
        <f t="shared" si="71"/>
        <v>0.9470485121903053</v>
      </c>
      <c r="Z218" s="19">
        <f t="shared" si="72"/>
        <v>0.9351445892022426</v>
      </c>
    </row>
    <row r="219" spans="1:26" ht="12.75">
      <c r="B219" t="s">
        <v>15</v>
      </c>
      <c r="C219" s="1">
        <v>10618</v>
      </c>
      <c r="D219" s="1">
        <v>75800</v>
      </c>
      <c r="E219" s="1">
        <f t="shared" si="87"/>
        <v>11019.583333333334</v>
      </c>
      <c r="F219" s="1">
        <f t="shared" si="88"/>
        <v>79588.08333333333</v>
      </c>
      <c r="G219" s="2">
        <f t="shared" si="67"/>
        <v>11.428041761816104</v>
      </c>
      <c r="H219" s="2">
        <f t="shared" si="68"/>
        <v>7.832581561164531</v>
      </c>
      <c r="I219" s="3">
        <f t="shared" si="90"/>
        <v>0.9528139628793203</v>
      </c>
      <c r="J219" s="3">
        <f t="shared" si="90"/>
        <v>0.9395568299666569</v>
      </c>
      <c r="K219" s="3">
        <f t="shared" si="91"/>
        <v>-525.8333333333339</v>
      </c>
      <c r="L219" s="3">
        <f t="shared" si="91"/>
        <v>-4876.3333333333285</v>
      </c>
      <c r="M219" s="1">
        <f t="shared" si="80"/>
        <v>10697.333333333334</v>
      </c>
      <c r="N219" s="1">
        <f t="shared" si="80"/>
        <v>74729</v>
      </c>
      <c r="O219" s="1">
        <f t="shared" si="79"/>
        <v>11732.666666666666</v>
      </c>
      <c r="P219" s="1">
        <f t="shared" si="79"/>
        <v>84115.33333333333</v>
      </c>
      <c r="Q219" s="1">
        <f t="shared" si="89"/>
        <v>11019.583333333334</v>
      </c>
      <c r="R219" s="1">
        <f t="shared" si="89"/>
        <v>79588.08333333333</v>
      </c>
      <c r="S219" s="1">
        <f t="shared" si="81"/>
        <v>11661.916666666666</v>
      </c>
      <c r="T219" s="1">
        <f t="shared" si="82"/>
        <v>83618.91666666667</v>
      </c>
      <c r="U219" s="1">
        <f t="shared" si="83"/>
        <v>11565.833333333332</v>
      </c>
      <c r="V219" s="1">
        <f t="shared" si="84"/>
        <v>82913.125</v>
      </c>
      <c r="W219" s="2">
        <f t="shared" si="85"/>
        <v>0.9180488507817567</v>
      </c>
      <c r="X219" s="2">
        <f t="shared" si="86"/>
        <v>0.9142099034380865</v>
      </c>
      <c r="Y219" s="19">
        <f t="shared" si="71"/>
        <v>0.914375137271322</v>
      </c>
      <c r="Z219" s="19">
        <f t="shared" si="72"/>
        <v>0.8917213362734341</v>
      </c>
    </row>
    <row r="220" spans="1:26" ht="12.75">
      <c r="B220" t="s">
        <v>16</v>
      </c>
      <c r="C220" s="1">
        <v>12409</v>
      </c>
      <c r="D220" s="1">
        <v>91657</v>
      </c>
      <c r="E220" s="1">
        <f t="shared" si="87"/>
        <v>11143.833333333334</v>
      </c>
      <c r="F220" s="1">
        <f t="shared" si="88"/>
        <v>80676.33333333333</v>
      </c>
      <c r="G220" s="2">
        <f t="shared" si="67"/>
        <v>14.83752404506734</v>
      </c>
      <c r="H220" s="2">
        <f t="shared" si="68"/>
        <v>11.2265625</v>
      </c>
      <c r="I220" s="3">
        <f t="shared" si="90"/>
        <v>1.113530652229185</v>
      </c>
      <c r="J220" s="3">
        <f t="shared" si="90"/>
        <v>1.1361076565204997</v>
      </c>
      <c r="K220" s="3">
        <f t="shared" si="91"/>
        <v>1265.166666666666</v>
      </c>
      <c r="L220" s="3">
        <f t="shared" si="91"/>
        <v>10980.666666666672</v>
      </c>
      <c r="M220" s="1">
        <f t="shared" si="80"/>
        <v>11732.666666666666</v>
      </c>
      <c r="N220" s="1">
        <f t="shared" si="80"/>
        <v>84115.33333333333</v>
      </c>
      <c r="O220" s="1">
        <f t="shared" si="79"/>
        <v>11123.666666666666</v>
      </c>
      <c r="P220" s="1">
        <f t="shared" si="79"/>
        <v>80369.66666666667</v>
      </c>
      <c r="Q220" s="1">
        <f t="shared" si="89"/>
        <v>11143.833333333334</v>
      </c>
      <c r="R220" s="1">
        <f t="shared" si="89"/>
        <v>80676.33333333333</v>
      </c>
      <c r="S220" s="1">
        <f t="shared" si="81"/>
        <v>11690.916666666666</v>
      </c>
      <c r="T220" s="1">
        <f t="shared" si="82"/>
        <v>84144.91666666667</v>
      </c>
      <c r="U220" s="1">
        <f t="shared" si="83"/>
        <v>11676.416666666666</v>
      </c>
      <c r="V220" s="1">
        <f t="shared" si="84"/>
        <v>83881.91666666667</v>
      </c>
      <c r="W220" s="2">
        <f t="shared" si="85"/>
        <v>1.0627404240741667</v>
      </c>
      <c r="X220" s="2">
        <f t="shared" si="86"/>
        <v>1.0926908163559288</v>
      </c>
      <c r="Y220" s="19">
        <f t="shared" si="71"/>
        <v>1.1264669327919667</v>
      </c>
      <c r="Z220" s="19">
        <f t="shared" si="72"/>
        <v>1.1111358150762374</v>
      </c>
    </row>
    <row r="221" spans="1:26" ht="12.75">
      <c r="A221">
        <v>1997</v>
      </c>
      <c r="B221" t="s">
        <v>5</v>
      </c>
      <c r="C221" s="1">
        <v>10344</v>
      </c>
      <c r="D221" s="1">
        <v>73652</v>
      </c>
      <c r="E221" s="1">
        <f t="shared" si="87"/>
        <v>11343.333333333334</v>
      </c>
      <c r="F221" s="1">
        <f t="shared" si="88"/>
        <v>81827</v>
      </c>
      <c r="G221" s="2">
        <f aca="true" t="shared" si="92" ref="G221:G284">E221*100/E209-100</f>
        <v>16.049277462807467</v>
      </c>
      <c r="H221" s="2">
        <f aca="true" t="shared" si="93" ref="H221:H284">F221*100/F209-100</f>
        <v>12.12621227294683</v>
      </c>
      <c r="I221" s="3">
        <f>C221/AVERAGE(C$221:C$232)</f>
        <v>0.8219036583347128</v>
      </c>
      <c r="J221" s="3">
        <f>D221/AVERAGE(D$221:D$232)</f>
        <v>0.810265653205083</v>
      </c>
      <c r="K221" s="3">
        <f>C221-AVERAGE(C$221:C$232)</f>
        <v>-2241.416666666666</v>
      </c>
      <c r="L221" s="3">
        <f>D221-AVERAGE(D$221:D$232)</f>
        <v>-17246.58333333333</v>
      </c>
      <c r="M221" s="1">
        <f t="shared" si="80"/>
        <v>11123.666666666666</v>
      </c>
      <c r="N221" s="1">
        <f t="shared" si="80"/>
        <v>80369.66666666667</v>
      </c>
      <c r="O221" s="1">
        <f t="shared" si="79"/>
        <v>11422</v>
      </c>
      <c r="P221" s="1">
        <f t="shared" si="79"/>
        <v>81427.66666666667</v>
      </c>
      <c r="Q221" s="1">
        <f t="shared" si="89"/>
        <v>11343.333333333334</v>
      </c>
      <c r="R221" s="1">
        <f t="shared" si="89"/>
        <v>81827</v>
      </c>
      <c r="S221" s="1">
        <f t="shared" si="81"/>
        <v>11896.166666666666</v>
      </c>
      <c r="T221" s="1">
        <f t="shared" si="82"/>
        <v>85499</v>
      </c>
      <c r="U221" s="1">
        <f t="shared" si="83"/>
        <v>11793.541666666666</v>
      </c>
      <c r="V221" s="1">
        <f t="shared" si="84"/>
        <v>84821.95833333334</v>
      </c>
      <c r="W221" s="2">
        <f t="shared" si="85"/>
        <v>0.877090215336784</v>
      </c>
      <c r="X221" s="2">
        <f t="shared" si="86"/>
        <v>0.8683128926422844</v>
      </c>
      <c r="Y221" s="19">
        <f t="shared" si="71"/>
        <v>0.7772777376013228</v>
      </c>
      <c r="Z221" s="19">
        <f t="shared" si="72"/>
        <v>0.7888598526810622</v>
      </c>
    </row>
    <row r="222" spans="1:26" ht="12.75">
      <c r="B222" t="s">
        <v>6</v>
      </c>
      <c r="C222" s="1">
        <v>11513</v>
      </c>
      <c r="D222" s="1">
        <v>78974</v>
      </c>
      <c r="E222" s="1">
        <f t="shared" si="87"/>
        <v>11469.666666666666</v>
      </c>
      <c r="F222" s="1">
        <f t="shared" si="88"/>
        <v>81980.08333333333</v>
      </c>
      <c r="G222" s="2">
        <f t="shared" si="92"/>
        <v>15.791864720481215</v>
      </c>
      <c r="H222" s="2">
        <f t="shared" si="93"/>
        <v>11.044751522156773</v>
      </c>
      <c r="I222" s="3">
        <f aca="true" t="shared" si="94" ref="I222:J232">C222/AVERAGE(C$221:C$232)</f>
        <v>0.914788942228108</v>
      </c>
      <c r="J222" s="3">
        <f t="shared" si="94"/>
        <v>0.8688144204667657</v>
      </c>
      <c r="K222" s="3">
        <f aca="true" t="shared" si="95" ref="K222:L232">C222-AVERAGE(C$221:C$232)</f>
        <v>-1072.416666666666</v>
      </c>
      <c r="L222" s="3">
        <f t="shared" si="95"/>
        <v>-11924.583333333328</v>
      </c>
      <c r="M222" s="1">
        <f t="shared" si="80"/>
        <v>11422</v>
      </c>
      <c r="N222" s="1">
        <f t="shared" si="80"/>
        <v>81427.66666666667</v>
      </c>
      <c r="O222" s="1">
        <f t="shared" si="79"/>
        <v>12050</v>
      </c>
      <c r="P222" s="1">
        <f t="shared" si="79"/>
        <v>85301.33333333333</v>
      </c>
      <c r="Q222" s="1">
        <f t="shared" si="89"/>
        <v>11469.666666666666</v>
      </c>
      <c r="R222" s="1">
        <f t="shared" si="89"/>
        <v>81980.08333333333</v>
      </c>
      <c r="S222" s="1">
        <f t="shared" si="81"/>
        <v>12068.5</v>
      </c>
      <c r="T222" s="1">
        <f t="shared" si="82"/>
        <v>86976.58333333333</v>
      </c>
      <c r="U222" s="1">
        <f t="shared" si="83"/>
        <v>11982.333333333332</v>
      </c>
      <c r="V222" s="1">
        <f t="shared" si="84"/>
        <v>86237.79166666666</v>
      </c>
      <c r="W222" s="2">
        <f t="shared" si="85"/>
        <v>0.9608312237460707</v>
      </c>
      <c r="X222" s="2">
        <f t="shared" si="86"/>
        <v>0.9157702032220021</v>
      </c>
      <c r="Y222" s="19">
        <f t="shared" si="71"/>
        <v>0.9139297949724331</v>
      </c>
      <c r="Z222" s="19">
        <f t="shared" si="72"/>
        <v>0.9360934010701915</v>
      </c>
    </row>
    <row r="223" spans="1:26" ht="12.75">
      <c r="B223" t="s">
        <v>7</v>
      </c>
      <c r="C223" s="1">
        <v>14293</v>
      </c>
      <c r="D223" s="1">
        <v>103278</v>
      </c>
      <c r="E223" s="1">
        <f t="shared" si="87"/>
        <v>11469.75</v>
      </c>
      <c r="F223" s="1">
        <f t="shared" si="88"/>
        <v>82207.33333333333</v>
      </c>
      <c r="G223" s="2">
        <f t="shared" si="92"/>
        <v>13.93791390728478</v>
      </c>
      <c r="H223" s="2">
        <f t="shared" si="93"/>
        <v>10.760082770731145</v>
      </c>
      <c r="I223" s="3">
        <f t="shared" si="94"/>
        <v>1.1356795232577388</v>
      </c>
      <c r="J223" s="3">
        <f t="shared" si="94"/>
        <v>1.1361893245494292</v>
      </c>
      <c r="K223" s="3">
        <f t="shared" si="95"/>
        <v>1707.583333333334</v>
      </c>
      <c r="L223" s="3">
        <f t="shared" si="95"/>
        <v>12379.416666666672</v>
      </c>
      <c r="M223" s="1">
        <f t="shared" si="80"/>
        <v>12050</v>
      </c>
      <c r="N223" s="1">
        <f t="shared" si="80"/>
        <v>85301.33333333333</v>
      </c>
      <c r="O223" s="1">
        <f t="shared" si="79"/>
        <v>12862</v>
      </c>
      <c r="P223" s="1">
        <f t="shared" si="79"/>
        <v>92732.66666666667</v>
      </c>
      <c r="Q223" s="1">
        <f t="shared" si="89"/>
        <v>11469.75</v>
      </c>
      <c r="R223" s="1">
        <f t="shared" si="89"/>
        <v>82207.33333333333</v>
      </c>
      <c r="S223" s="1">
        <f t="shared" si="81"/>
        <v>12160.833333333334</v>
      </c>
      <c r="T223" s="1">
        <f t="shared" si="82"/>
        <v>87741.33333333333</v>
      </c>
      <c r="U223" s="1">
        <f t="shared" si="83"/>
        <v>12114.666666666668</v>
      </c>
      <c r="V223" s="1">
        <f t="shared" si="84"/>
        <v>87358.95833333333</v>
      </c>
      <c r="W223" s="2">
        <f t="shared" si="85"/>
        <v>1.1798095971824785</v>
      </c>
      <c r="X223" s="2">
        <f t="shared" si="86"/>
        <v>1.1822256351309135</v>
      </c>
      <c r="Y223" s="19">
        <f t="shared" si="71"/>
        <v>1.25211816289206</v>
      </c>
      <c r="Z223" s="19">
        <f t="shared" si="72"/>
        <v>1.2535979400082153</v>
      </c>
    </row>
    <row r="224" spans="1:26" ht="12.75">
      <c r="B224" t="s">
        <v>8</v>
      </c>
      <c r="C224" s="1">
        <v>12780</v>
      </c>
      <c r="D224" s="1">
        <v>95946</v>
      </c>
      <c r="E224" s="1">
        <f t="shared" si="87"/>
        <v>11661.916666666666</v>
      </c>
      <c r="F224" s="1">
        <f t="shared" si="88"/>
        <v>83618.91666666667</v>
      </c>
      <c r="G224" s="2">
        <f t="shared" si="92"/>
        <v>14.790176520769052</v>
      </c>
      <c r="H224" s="2">
        <f t="shared" si="93"/>
        <v>12.12702619951682</v>
      </c>
      <c r="I224" s="3">
        <f t="shared" si="94"/>
        <v>1.0154610163880153</v>
      </c>
      <c r="J224" s="3">
        <f t="shared" si="94"/>
        <v>1.0555280014448338</v>
      </c>
      <c r="K224" s="3">
        <f t="shared" si="95"/>
        <v>194.58333333333394</v>
      </c>
      <c r="L224" s="3">
        <f t="shared" si="95"/>
        <v>5047.4166666666715</v>
      </c>
      <c r="M224" s="1">
        <f t="shared" si="80"/>
        <v>12862</v>
      </c>
      <c r="N224" s="1">
        <f t="shared" si="80"/>
        <v>92732.66666666667</v>
      </c>
      <c r="O224" s="1">
        <f t="shared" si="79"/>
        <v>13056</v>
      </c>
      <c r="P224" s="1">
        <f t="shared" si="79"/>
        <v>97816.66666666667</v>
      </c>
      <c r="Q224" s="1">
        <f t="shared" si="89"/>
        <v>11661.916666666666</v>
      </c>
      <c r="R224" s="1">
        <f t="shared" si="89"/>
        <v>83618.91666666667</v>
      </c>
      <c r="S224" s="1">
        <f t="shared" si="81"/>
        <v>12238.916666666666</v>
      </c>
      <c r="T224" s="1">
        <f t="shared" si="82"/>
        <v>88241.58333333333</v>
      </c>
      <c r="U224" s="1">
        <f t="shared" si="83"/>
        <v>12199.875</v>
      </c>
      <c r="V224" s="1">
        <f t="shared" si="84"/>
        <v>87991.45833333333</v>
      </c>
      <c r="W224" s="2">
        <f t="shared" si="85"/>
        <v>1.047551716718409</v>
      </c>
      <c r="X224" s="2">
        <f t="shared" si="86"/>
        <v>1.0904012936861769</v>
      </c>
      <c r="Y224" s="19">
        <f t="shared" si="71"/>
        <v>0.9910428821158286</v>
      </c>
      <c r="Z224" s="19">
        <f t="shared" si="72"/>
        <v>1.0386547936457868</v>
      </c>
    </row>
    <row r="225" spans="1:26" ht="12.75">
      <c r="B225" t="s">
        <v>9</v>
      </c>
      <c r="C225" s="1">
        <v>12095</v>
      </c>
      <c r="D225" s="1">
        <v>94226</v>
      </c>
      <c r="E225" s="1">
        <f t="shared" si="87"/>
        <v>11690.916666666666</v>
      </c>
      <c r="F225" s="1">
        <f t="shared" si="88"/>
        <v>84144.91666666667</v>
      </c>
      <c r="G225" s="2">
        <f t="shared" si="92"/>
        <v>13.879035334799852</v>
      </c>
      <c r="H225" s="2">
        <f t="shared" si="93"/>
        <v>12.202073719148984</v>
      </c>
      <c r="I225" s="3">
        <f t="shared" si="94"/>
        <v>0.961032941565966</v>
      </c>
      <c r="J225" s="3">
        <f t="shared" si="94"/>
        <v>1.036605814355376</v>
      </c>
      <c r="K225" s="3">
        <f t="shared" si="95"/>
        <v>-490.41666666666606</v>
      </c>
      <c r="L225" s="3">
        <f t="shared" si="95"/>
        <v>3327.4166666666715</v>
      </c>
      <c r="M225" s="1">
        <f t="shared" si="80"/>
        <v>13056</v>
      </c>
      <c r="N225" s="1">
        <f t="shared" si="80"/>
        <v>97816.66666666667</v>
      </c>
      <c r="O225" s="1">
        <f t="shared" si="79"/>
        <v>12849.666666666666</v>
      </c>
      <c r="P225" s="1">
        <f t="shared" si="79"/>
        <v>96744.66666666667</v>
      </c>
      <c r="Q225" s="1">
        <f t="shared" si="89"/>
        <v>11690.916666666666</v>
      </c>
      <c r="R225" s="1">
        <f t="shared" si="89"/>
        <v>84144.91666666667</v>
      </c>
      <c r="S225" s="1">
        <f t="shared" si="81"/>
        <v>12333</v>
      </c>
      <c r="T225" s="1">
        <f t="shared" si="82"/>
        <v>89135.33333333333</v>
      </c>
      <c r="U225" s="1">
        <f t="shared" si="83"/>
        <v>12285.958333333332</v>
      </c>
      <c r="V225" s="1">
        <f t="shared" si="84"/>
        <v>88688.45833333333</v>
      </c>
      <c r="W225" s="2">
        <f t="shared" si="85"/>
        <v>0.9844571885926685</v>
      </c>
      <c r="X225" s="2">
        <f t="shared" si="86"/>
        <v>1.0624381319816605</v>
      </c>
      <c r="Y225" s="19">
        <f t="shared" si="71"/>
        <v>1.043479279130694</v>
      </c>
      <c r="Z225" s="19">
        <f t="shared" si="72"/>
        <v>1.101844261473467</v>
      </c>
    </row>
    <row r="226" spans="1:26" ht="12.75">
      <c r="B226" t="s">
        <v>10</v>
      </c>
      <c r="C226" s="1">
        <v>13674</v>
      </c>
      <c r="D226" s="1">
        <v>100062</v>
      </c>
      <c r="E226" s="1">
        <f t="shared" si="87"/>
        <v>11896.166666666666</v>
      </c>
      <c r="F226" s="1">
        <f t="shared" si="88"/>
        <v>85499</v>
      </c>
      <c r="G226" s="2">
        <f t="shared" si="92"/>
        <v>18.279587710867318</v>
      </c>
      <c r="H226" s="2">
        <f t="shared" si="93"/>
        <v>16.686342079224815</v>
      </c>
      <c r="I226" s="3">
        <f t="shared" si="94"/>
        <v>1.0864956133090549</v>
      </c>
      <c r="J226" s="3">
        <f t="shared" si="94"/>
        <v>1.1008092352007688</v>
      </c>
      <c r="K226" s="3">
        <f t="shared" si="95"/>
        <v>1088.583333333334</v>
      </c>
      <c r="L226" s="3">
        <f t="shared" si="95"/>
        <v>9163.416666666672</v>
      </c>
      <c r="M226" s="1">
        <f t="shared" si="80"/>
        <v>12849.666666666666</v>
      </c>
      <c r="N226" s="1">
        <f t="shared" si="80"/>
        <v>96744.66666666667</v>
      </c>
      <c r="O226" s="1">
        <f t="shared" si="79"/>
        <v>14267.666666666666</v>
      </c>
      <c r="P226" s="1">
        <f t="shared" si="79"/>
        <v>106909</v>
      </c>
      <c r="Q226" s="1">
        <f t="shared" si="89"/>
        <v>11896.166666666666</v>
      </c>
      <c r="R226" s="1">
        <f t="shared" si="89"/>
        <v>85499</v>
      </c>
      <c r="S226" s="1">
        <f t="shared" si="81"/>
        <v>12433.166666666666</v>
      </c>
      <c r="T226" s="1">
        <f t="shared" si="82"/>
        <v>89847</v>
      </c>
      <c r="U226" s="1">
        <f t="shared" si="83"/>
        <v>12383.083333333332</v>
      </c>
      <c r="V226" s="1">
        <f t="shared" si="84"/>
        <v>89491.16666666666</v>
      </c>
      <c r="W226" s="2">
        <f t="shared" si="85"/>
        <v>1.1042484033997995</v>
      </c>
      <c r="X226" s="2">
        <f t="shared" si="86"/>
        <v>1.118121527823044</v>
      </c>
      <c r="Y226" s="19">
        <f t="shared" si="71"/>
        <v>1.1714552502330096</v>
      </c>
      <c r="Z226" s="19">
        <f t="shared" si="72"/>
        <v>1.196662760940985</v>
      </c>
    </row>
    <row r="227" spans="1:26" ht="12.75">
      <c r="B227" t="s">
        <v>11</v>
      </c>
      <c r="C227" s="1">
        <v>17034</v>
      </c>
      <c r="D227" s="1">
        <v>126439</v>
      </c>
      <c r="E227" s="1">
        <f t="shared" si="87"/>
        <v>12068.5</v>
      </c>
      <c r="F227" s="1">
        <f t="shared" si="88"/>
        <v>86976.58333333333</v>
      </c>
      <c r="G227" s="2">
        <f t="shared" si="92"/>
        <v>15.283947079333231</v>
      </c>
      <c r="H227" s="2">
        <f t="shared" si="93"/>
        <v>14.580193148147927</v>
      </c>
      <c r="I227" s="3">
        <f t="shared" si="94"/>
        <v>1.353471279589472</v>
      </c>
      <c r="J227" s="3">
        <f t="shared" si="94"/>
        <v>1.3909897752348543</v>
      </c>
      <c r="K227" s="3">
        <f t="shared" si="95"/>
        <v>4448.583333333334</v>
      </c>
      <c r="L227" s="3">
        <f t="shared" si="95"/>
        <v>35540.41666666667</v>
      </c>
      <c r="M227" s="1">
        <f t="shared" si="80"/>
        <v>14267.666666666666</v>
      </c>
      <c r="N227" s="1">
        <f t="shared" si="80"/>
        <v>106909</v>
      </c>
      <c r="O227" s="1">
        <f t="shared" si="79"/>
        <v>13468</v>
      </c>
      <c r="P227" s="1">
        <f t="shared" si="79"/>
        <v>96992</v>
      </c>
      <c r="Q227" s="1">
        <f t="shared" si="89"/>
        <v>12068.5</v>
      </c>
      <c r="R227" s="1">
        <f t="shared" si="89"/>
        <v>86976.58333333333</v>
      </c>
      <c r="S227" s="1">
        <f t="shared" si="81"/>
        <v>12585.416666666666</v>
      </c>
      <c r="T227" s="1">
        <f t="shared" si="82"/>
        <v>90898.58333333333</v>
      </c>
      <c r="U227" s="1">
        <f t="shared" si="83"/>
        <v>12509.291666666666</v>
      </c>
      <c r="V227" s="1">
        <f t="shared" si="84"/>
        <v>90372.79166666666</v>
      </c>
      <c r="W227" s="2">
        <f t="shared" si="85"/>
        <v>1.3617077972040783</v>
      </c>
      <c r="X227" s="2">
        <f t="shared" si="86"/>
        <v>1.399082596301339</v>
      </c>
      <c r="Y227" s="19">
        <f t="shared" si="71"/>
        <v>1.2455491051880465</v>
      </c>
      <c r="Z227" s="19">
        <f t="shared" si="72"/>
        <v>1.269667286976695</v>
      </c>
    </row>
    <row r="228" spans="1:26" ht="12.75">
      <c r="B228" t="s">
        <v>12</v>
      </c>
      <c r="C228" s="1">
        <v>9696</v>
      </c>
      <c r="D228" s="1">
        <v>64475</v>
      </c>
      <c r="E228" s="1">
        <f t="shared" si="87"/>
        <v>12160.833333333334</v>
      </c>
      <c r="F228" s="1">
        <f t="shared" si="88"/>
        <v>87741.33333333333</v>
      </c>
      <c r="G228" s="2">
        <f t="shared" si="92"/>
        <v>15.982228721755519</v>
      </c>
      <c r="H228" s="2">
        <f t="shared" si="93"/>
        <v>15.326588306941403</v>
      </c>
      <c r="I228" s="3">
        <f t="shared" si="94"/>
        <v>0.7704154941234895</v>
      </c>
      <c r="J228" s="3">
        <f t="shared" si="94"/>
        <v>0.7093069840655749</v>
      </c>
      <c r="K228" s="3">
        <f t="shared" si="95"/>
        <v>-2889.416666666666</v>
      </c>
      <c r="L228" s="3">
        <f t="shared" si="95"/>
        <v>-26423.58333333333</v>
      </c>
      <c r="M228" s="1">
        <f t="shared" si="80"/>
        <v>13468</v>
      </c>
      <c r="N228" s="1">
        <f t="shared" si="80"/>
        <v>96992</v>
      </c>
      <c r="O228" s="1">
        <f t="shared" si="79"/>
        <v>12323.333333333334</v>
      </c>
      <c r="P228" s="1">
        <f t="shared" si="79"/>
        <v>86805</v>
      </c>
      <c r="Q228" s="1">
        <f t="shared" si="89"/>
        <v>12160.833333333334</v>
      </c>
      <c r="R228" s="1">
        <f t="shared" si="89"/>
        <v>87741.33333333333</v>
      </c>
      <c r="S228" s="1">
        <f t="shared" si="81"/>
        <v>12667.416666666666</v>
      </c>
      <c r="T228" s="1">
        <f t="shared" si="82"/>
        <v>91302.08333333333</v>
      </c>
      <c r="U228" s="1">
        <f t="shared" si="83"/>
        <v>12626.416666666666</v>
      </c>
      <c r="V228" s="1">
        <f t="shared" si="84"/>
        <v>91100.33333333333</v>
      </c>
      <c r="W228" s="2">
        <f t="shared" si="85"/>
        <v>0.7679138314512564</v>
      </c>
      <c r="X228" s="2">
        <f t="shared" si="86"/>
        <v>0.7077361590334467</v>
      </c>
      <c r="Y228" s="19">
        <f aca="true" t="shared" si="96" ref="Y228:Y291">AVERAGE(W228,W216,W204)</f>
        <v>0.7976945138967778</v>
      </c>
      <c r="Z228" s="19">
        <f aca="true" t="shared" si="97" ref="Z228:Z291">AVERAGE(X228,X216,X204)</f>
        <v>0.7066747971425452</v>
      </c>
    </row>
    <row r="229" spans="1:26" ht="12.75">
      <c r="B229" t="s">
        <v>13</v>
      </c>
      <c r="C229" s="1">
        <v>10240</v>
      </c>
      <c r="D229" s="1">
        <v>69501</v>
      </c>
      <c r="E229" s="1">
        <f t="shared" si="87"/>
        <v>12238.916666666666</v>
      </c>
      <c r="F229" s="1">
        <f t="shared" si="88"/>
        <v>88241.58333333333</v>
      </c>
      <c r="G229" s="2">
        <f t="shared" si="92"/>
        <v>15.058051172774697</v>
      </c>
      <c r="H229" s="2">
        <f t="shared" si="93"/>
        <v>14.578998339041178</v>
      </c>
      <c r="I229" s="3">
        <f t="shared" si="94"/>
        <v>0.8136401258069856</v>
      </c>
      <c r="J229" s="3">
        <f t="shared" si="94"/>
        <v>0.7645993749444207</v>
      </c>
      <c r="K229" s="3">
        <f t="shared" si="95"/>
        <v>-2345.416666666666</v>
      </c>
      <c r="L229" s="3">
        <f t="shared" si="95"/>
        <v>-21397.58333333333</v>
      </c>
      <c r="M229" s="1">
        <f t="shared" si="80"/>
        <v>12323.333333333334</v>
      </c>
      <c r="N229" s="1">
        <f t="shared" si="80"/>
        <v>86805</v>
      </c>
      <c r="O229" s="1">
        <f t="shared" si="79"/>
        <v>11078.666666666666</v>
      </c>
      <c r="P229" s="1">
        <f t="shared" si="79"/>
        <v>76530</v>
      </c>
      <c r="Q229" s="1">
        <f t="shared" si="89"/>
        <v>12238.916666666666</v>
      </c>
      <c r="R229" s="1">
        <f t="shared" si="89"/>
        <v>88241.58333333333</v>
      </c>
      <c r="S229" s="1">
        <f t="shared" si="81"/>
        <v>12816.833333333334</v>
      </c>
      <c r="T229" s="1">
        <f t="shared" si="82"/>
        <v>92575</v>
      </c>
      <c r="U229" s="1">
        <f t="shared" si="83"/>
        <v>12742.125</v>
      </c>
      <c r="V229" s="1">
        <f t="shared" si="84"/>
        <v>91938.54166666666</v>
      </c>
      <c r="W229" s="2">
        <f t="shared" si="85"/>
        <v>0.8036336168417748</v>
      </c>
      <c r="X229" s="2">
        <f t="shared" si="86"/>
        <v>0.7559506463783552</v>
      </c>
      <c r="Y229" s="19">
        <f t="shared" si="96"/>
        <v>0.793060189998215</v>
      </c>
      <c r="Z229" s="19">
        <f t="shared" si="97"/>
        <v>0.7479238605843128</v>
      </c>
    </row>
    <row r="230" spans="1:26" ht="12.75">
      <c r="B230" t="s">
        <v>14</v>
      </c>
      <c r="C230" s="1">
        <v>13300</v>
      </c>
      <c r="D230" s="1">
        <v>95614</v>
      </c>
      <c r="E230" s="1">
        <f t="shared" si="87"/>
        <v>12333</v>
      </c>
      <c r="F230" s="1">
        <f t="shared" si="88"/>
        <v>89135.33333333333</v>
      </c>
      <c r="G230" s="2">
        <f t="shared" si="92"/>
        <v>12.766589709008613</v>
      </c>
      <c r="H230" s="2">
        <f t="shared" si="93"/>
        <v>13.116981866367155</v>
      </c>
      <c r="I230" s="3">
        <f t="shared" si="94"/>
        <v>1.0567786790266513</v>
      </c>
      <c r="J230" s="3">
        <f t="shared" si="94"/>
        <v>1.0518755792857057</v>
      </c>
      <c r="K230" s="3">
        <f t="shared" si="95"/>
        <v>714.5833333333339</v>
      </c>
      <c r="L230" s="3">
        <f t="shared" si="95"/>
        <v>4715.4166666666715</v>
      </c>
      <c r="M230" s="1">
        <f t="shared" si="80"/>
        <v>11078.666666666666</v>
      </c>
      <c r="N230" s="1">
        <f t="shared" si="80"/>
        <v>76530</v>
      </c>
      <c r="O230" s="1">
        <f t="shared" si="79"/>
        <v>11786.666666666666</v>
      </c>
      <c r="P230" s="1">
        <f t="shared" si="79"/>
        <v>83151.66666666667</v>
      </c>
      <c r="Q230" s="1">
        <f t="shared" si="89"/>
        <v>12333</v>
      </c>
      <c r="R230" s="1">
        <f t="shared" si="89"/>
        <v>89135.33333333333</v>
      </c>
      <c r="S230" s="1">
        <f t="shared" si="81"/>
        <v>12994</v>
      </c>
      <c r="T230" s="1">
        <f t="shared" si="82"/>
        <v>93985.75</v>
      </c>
      <c r="U230" s="1">
        <f t="shared" si="83"/>
        <v>12905.416666666668</v>
      </c>
      <c r="V230" s="1">
        <f t="shared" si="84"/>
        <v>93280.375</v>
      </c>
      <c r="W230" s="2">
        <f t="shared" si="85"/>
        <v>1.030575016950247</v>
      </c>
      <c r="X230" s="2">
        <f t="shared" si="86"/>
        <v>1.0250173200954649</v>
      </c>
      <c r="Y230" s="19">
        <f t="shared" si="96"/>
        <v>0.9835055649864946</v>
      </c>
      <c r="Z230" s="19">
        <f t="shared" si="97"/>
        <v>0.9721339097806055</v>
      </c>
    </row>
    <row r="231" spans="1:26" ht="12.75">
      <c r="B231" t="s">
        <v>15</v>
      </c>
      <c r="C231" s="1">
        <v>11820</v>
      </c>
      <c r="D231" s="1">
        <v>84340</v>
      </c>
      <c r="E231" s="1">
        <f t="shared" si="87"/>
        <v>12433.166666666666</v>
      </c>
      <c r="F231" s="1">
        <f t="shared" si="88"/>
        <v>89847</v>
      </c>
      <c r="G231" s="2">
        <f t="shared" si="92"/>
        <v>12.827919990925224</v>
      </c>
      <c r="H231" s="2">
        <f t="shared" si="93"/>
        <v>12.890015988574504</v>
      </c>
      <c r="I231" s="3">
        <f t="shared" si="94"/>
        <v>0.9391822545936104</v>
      </c>
      <c r="J231" s="3">
        <f t="shared" si="94"/>
        <v>0.9278472436772484</v>
      </c>
      <c r="K231" s="3">
        <f t="shared" si="95"/>
        <v>-765.4166666666661</v>
      </c>
      <c r="L231" s="3">
        <f t="shared" si="95"/>
        <v>-6558.5833333333285</v>
      </c>
      <c r="M231" s="1">
        <f t="shared" si="80"/>
        <v>11786.666666666666</v>
      </c>
      <c r="N231" s="1">
        <f t="shared" si="80"/>
        <v>83151.66666666667</v>
      </c>
      <c r="O231" s="1">
        <f t="shared" si="79"/>
        <v>13118.666666666666</v>
      </c>
      <c r="P231" s="1">
        <f t="shared" si="79"/>
        <v>94743.33333333333</v>
      </c>
      <c r="Q231" s="1">
        <f t="shared" si="89"/>
        <v>12433.166666666666</v>
      </c>
      <c r="R231" s="1">
        <f t="shared" si="89"/>
        <v>89847</v>
      </c>
      <c r="S231" s="1">
        <f t="shared" si="81"/>
        <v>13190.583333333334</v>
      </c>
      <c r="T231" s="1">
        <f t="shared" si="82"/>
        <v>95016.08333333333</v>
      </c>
      <c r="U231" s="1">
        <f t="shared" si="83"/>
        <v>13092.291666666668</v>
      </c>
      <c r="V231" s="1">
        <f t="shared" si="84"/>
        <v>94500.91666666666</v>
      </c>
      <c r="W231" s="2">
        <f t="shared" si="85"/>
        <v>0.90282131661442</v>
      </c>
      <c r="X231" s="2">
        <f t="shared" si="86"/>
        <v>0.8924781152916507</v>
      </c>
      <c r="Y231" s="19">
        <f t="shared" si="96"/>
        <v>0.924172187708149</v>
      </c>
      <c r="Z231" s="19">
        <f t="shared" si="97"/>
        <v>0.899432170069059</v>
      </c>
    </row>
    <row r="232" spans="1:26" ht="12.75">
      <c r="B232" t="s">
        <v>16</v>
      </c>
      <c r="C232" s="1">
        <v>14236</v>
      </c>
      <c r="D232" s="1">
        <v>104276</v>
      </c>
      <c r="E232" s="1">
        <f t="shared" si="87"/>
        <v>12585.416666666666</v>
      </c>
      <c r="F232" s="1">
        <f t="shared" si="88"/>
        <v>90898.58333333333</v>
      </c>
      <c r="G232" s="2">
        <f t="shared" si="92"/>
        <v>12.936153029328608</v>
      </c>
      <c r="H232" s="2">
        <f t="shared" si="93"/>
        <v>12.67069235504836</v>
      </c>
      <c r="I232" s="3">
        <f t="shared" si="94"/>
        <v>1.131150471776196</v>
      </c>
      <c r="J232" s="3">
        <f t="shared" si="94"/>
        <v>1.1471685935699403</v>
      </c>
      <c r="K232" s="3">
        <f t="shared" si="95"/>
        <v>1650.583333333334</v>
      </c>
      <c r="L232" s="3">
        <f t="shared" si="95"/>
        <v>13377.416666666672</v>
      </c>
      <c r="M232" s="1">
        <f t="shared" si="80"/>
        <v>13118.666666666666</v>
      </c>
      <c r="N232" s="1">
        <f t="shared" si="80"/>
        <v>94743.33333333333</v>
      </c>
      <c r="O232" s="1">
        <f t="shared" si="79"/>
        <v>12461.333333333334</v>
      </c>
      <c r="P232" s="1">
        <f t="shared" si="79"/>
        <v>89036.66666666667</v>
      </c>
      <c r="Q232" s="1">
        <f t="shared" si="89"/>
        <v>12585.416666666666</v>
      </c>
      <c r="R232" s="1">
        <f t="shared" si="89"/>
        <v>90898.58333333333</v>
      </c>
      <c r="S232" s="1">
        <f t="shared" si="81"/>
        <v>13324.25</v>
      </c>
      <c r="T232" s="1">
        <f t="shared" si="82"/>
        <v>96080.83333333333</v>
      </c>
      <c r="U232" s="1">
        <f t="shared" si="83"/>
        <v>13257.416666666668</v>
      </c>
      <c r="V232" s="1">
        <f t="shared" si="84"/>
        <v>95548.45833333333</v>
      </c>
      <c r="W232" s="2">
        <f t="shared" si="85"/>
        <v>1.0738140286254862</v>
      </c>
      <c r="X232" s="2">
        <f t="shared" si="86"/>
        <v>1.091341522604368</v>
      </c>
      <c r="Y232" s="19">
        <f t="shared" si="96"/>
        <v>1.0685382171300033</v>
      </c>
      <c r="Z232" s="19">
        <f t="shared" si="97"/>
        <v>1.078341256450412</v>
      </c>
    </row>
    <row r="233" spans="1:26" ht="12.75">
      <c r="A233">
        <v>1998</v>
      </c>
      <c r="B233" t="s">
        <v>5</v>
      </c>
      <c r="C233" s="1">
        <v>11328</v>
      </c>
      <c r="D233" s="1">
        <v>78494</v>
      </c>
      <c r="E233" s="1">
        <f t="shared" si="87"/>
        <v>12667.416666666666</v>
      </c>
      <c r="F233" s="1">
        <f t="shared" si="88"/>
        <v>91302.08333333333</v>
      </c>
      <c r="G233" s="2">
        <f t="shared" si="92"/>
        <v>11.672788715838948</v>
      </c>
      <c r="H233" s="2">
        <f t="shared" si="93"/>
        <v>11.579409404393814</v>
      </c>
      <c r="I233" s="3">
        <f>C233/AVERAGE(C$233:C$244)</f>
        <v>0.7567007898999683</v>
      </c>
      <c r="J233" s="3">
        <f>D233/AVERAGE(D$233:D$244)</f>
        <v>0.7341777282399432</v>
      </c>
      <c r="K233" s="3">
        <f>C233-AVERAGE(C$233:C$244)</f>
        <v>-3642.25</v>
      </c>
      <c r="L233" s="3">
        <f>D233-AVERAGE(D$233:D$244)</f>
        <v>-28420.16666666667</v>
      </c>
      <c r="M233" s="1">
        <f t="shared" si="80"/>
        <v>12461.333333333334</v>
      </c>
      <c r="N233" s="1">
        <f t="shared" si="80"/>
        <v>89036.66666666667</v>
      </c>
      <c r="O233" s="1">
        <f t="shared" si="79"/>
        <v>12956.666666666666</v>
      </c>
      <c r="P233" s="1">
        <f t="shared" si="79"/>
        <v>92339.66666666667</v>
      </c>
      <c r="Q233" s="1">
        <f t="shared" si="89"/>
        <v>12667.416666666666</v>
      </c>
      <c r="R233" s="1">
        <f t="shared" si="89"/>
        <v>91302.08333333333</v>
      </c>
      <c r="S233" s="1">
        <f t="shared" si="81"/>
        <v>13590.75</v>
      </c>
      <c r="T233" s="1">
        <f t="shared" si="82"/>
        <v>98126.58333333333</v>
      </c>
      <c r="U233" s="1">
        <f t="shared" si="83"/>
        <v>13457.5</v>
      </c>
      <c r="V233" s="1">
        <f t="shared" si="84"/>
        <v>97103.70833333333</v>
      </c>
      <c r="W233" s="2">
        <f t="shared" si="85"/>
        <v>0.841761099758499</v>
      </c>
      <c r="X233" s="2">
        <f t="shared" si="86"/>
        <v>0.8083522385216151</v>
      </c>
      <c r="Y233" s="19">
        <f t="shared" si="96"/>
        <v>0.83372908403826</v>
      </c>
      <c r="Z233" s="19">
        <f t="shared" si="97"/>
        <v>0.8279712621057153</v>
      </c>
    </row>
    <row r="234" spans="1:26" ht="12.75">
      <c r="B234" t="s">
        <v>6</v>
      </c>
      <c r="C234" s="1">
        <v>13306</v>
      </c>
      <c r="D234" s="1">
        <v>94249</v>
      </c>
      <c r="E234" s="1">
        <f t="shared" si="87"/>
        <v>12816.833333333334</v>
      </c>
      <c r="F234" s="1">
        <f t="shared" si="88"/>
        <v>92575</v>
      </c>
      <c r="G234" s="2">
        <f t="shared" si="92"/>
        <v>11.745473567961895</v>
      </c>
      <c r="H234" s="2">
        <f t="shared" si="93"/>
        <v>12.92376908619066</v>
      </c>
      <c r="I234" s="3">
        <f aca="true" t="shared" si="98" ref="I234:J244">C234/AVERAGE(C$233:C$244)</f>
        <v>0.8888295118651993</v>
      </c>
      <c r="J234" s="3">
        <f t="shared" si="98"/>
        <v>0.8815389292033329</v>
      </c>
      <c r="K234" s="3">
        <f aca="true" t="shared" si="99" ref="K234:L244">C234-AVERAGE(C$233:C$244)</f>
        <v>-1664.25</v>
      </c>
      <c r="L234" s="3">
        <f t="shared" si="99"/>
        <v>-12665.166666666672</v>
      </c>
      <c r="M234" s="1">
        <f t="shared" si="80"/>
        <v>12956.666666666666</v>
      </c>
      <c r="N234" s="1">
        <f t="shared" si="80"/>
        <v>92339.66666666667</v>
      </c>
      <c r="O234" s="1">
        <f t="shared" si="79"/>
        <v>13684.333333333334</v>
      </c>
      <c r="P234" s="1">
        <f t="shared" si="79"/>
        <v>97650</v>
      </c>
      <c r="Q234" s="1">
        <f t="shared" si="89"/>
        <v>12816.833333333334</v>
      </c>
      <c r="R234" s="1">
        <f t="shared" si="89"/>
        <v>92575</v>
      </c>
      <c r="S234" s="1">
        <f t="shared" si="81"/>
        <v>13843.583333333334</v>
      </c>
      <c r="T234" s="1">
        <f t="shared" si="82"/>
        <v>99837.08333333333</v>
      </c>
      <c r="U234" s="1">
        <f t="shared" si="83"/>
        <v>13717.166666666668</v>
      </c>
      <c r="V234" s="1">
        <f t="shared" si="84"/>
        <v>98981.83333333333</v>
      </c>
      <c r="W234" s="2">
        <f t="shared" si="85"/>
        <v>0.970025393971058</v>
      </c>
      <c r="X234" s="2">
        <f t="shared" si="86"/>
        <v>0.9521848285291409</v>
      </c>
      <c r="Y234" s="19">
        <f t="shared" si="96"/>
        <v>0.9683101203293044</v>
      </c>
      <c r="Z234" s="19">
        <f t="shared" si="97"/>
        <v>0.9673639598905891</v>
      </c>
    </row>
    <row r="235" spans="1:26" ht="12.75">
      <c r="B235" t="s">
        <v>7</v>
      </c>
      <c r="C235" s="1">
        <v>16419</v>
      </c>
      <c r="D235" s="1">
        <v>120207</v>
      </c>
      <c r="E235" s="1">
        <f t="shared" si="87"/>
        <v>12994</v>
      </c>
      <c r="F235" s="1">
        <f t="shared" si="88"/>
        <v>93985.75</v>
      </c>
      <c r="G235" s="2">
        <f t="shared" si="92"/>
        <v>13.289304474814188</v>
      </c>
      <c r="H235" s="2">
        <f t="shared" si="93"/>
        <v>14.327695826000934</v>
      </c>
      <c r="I235" s="3">
        <f t="shared" si="98"/>
        <v>1.0967752709540588</v>
      </c>
      <c r="J235" s="3">
        <f t="shared" si="98"/>
        <v>1.1243318238150541</v>
      </c>
      <c r="K235" s="3">
        <f t="shared" si="99"/>
        <v>1448.75</v>
      </c>
      <c r="L235" s="3">
        <f t="shared" si="99"/>
        <v>13292.833333333328</v>
      </c>
      <c r="M235" s="1">
        <f t="shared" si="80"/>
        <v>13684.333333333334</v>
      </c>
      <c r="N235" s="1">
        <f t="shared" si="80"/>
        <v>97650</v>
      </c>
      <c r="O235" s="1">
        <f t="shared" si="79"/>
        <v>14954.666666666666</v>
      </c>
      <c r="P235" s="1">
        <f t="shared" si="79"/>
        <v>107588.66666666667</v>
      </c>
      <c r="Q235" s="1">
        <f t="shared" si="89"/>
        <v>12994</v>
      </c>
      <c r="R235" s="1">
        <f t="shared" si="89"/>
        <v>93985.75</v>
      </c>
      <c r="S235" s="1">
        <f t="shared" si="81"/>
        <v>13998.916666666666</v>
      </c>
      <c r="T235" s="1">
        <f t="shared" si="82"/>
        <v>100479.58333333333</v>
      </c>
      <c r="U235" s="1">
        <f t="shared" si="83"/>
        <v>13921.25</v>
      </c>
      <c r="V235" s="1">
        <f t="shared" si="84"/>
        <v>100158.33333333333</v>
      </c>
      <c r="W235" s="2">
        <f t="shared" si="85"/>
        <v>1.1794199515129749</v>
      </c>
      <c r="X235" s="2">
        <f t="shared" si="86"/>
        <v>1.2001697312588402</v>
      </c>
      <c r="Y235" s="19">
        <f t="shared" si="96"/>
        <v>1.2411292094200685</v>
      </c>
      <c r="Z235" s="19">
        <f t="shared" si="97"/>
        <v>1.2351749298873165</v>
      </c>
    </row>
    <row r="236" spans="1:26" ht="12.75">
      <c r="B236" t="s">
        <v>8</v>
      </c>
      <c r="C236" s="1">
        <v>15139</v>
      </c>
      <c r="D236" s="1">
        <v>108310</v>
      </c>
      <c r="E236" s="1">
        <f t="shared" si="87"/>
        <v>13190.583333333334</v>
      </c>
      <c r="F236" s="1">
        <f t="shared" si="88"/>
        <v>95016.08333333333</v>
      </c>
      <c r="G236" s="2">
        <f t="shared" si="92"/>
        <v>13.108194050434832</v>
      </c>
      <c r="H236" s="2">
        <f t="shared" si="93"/>
        <v>13.629890365716662</v>
      </c>
      <c r="I236" s="3">
        <f t="shared" si="98"/>
        <v>1.0112723568410682</v>
      </c>
      <c r="J236" s="3">
        <f t="shared" si="98"/>
        <v>1.0130556443252765</v>
      </c>
      <c r="K236" s="3">
        <f t="shared" si="99"/>
        <v>168.75</v>
      </c>
      <c r="L236" s="3">
        <f t="shared" si="99"/>
        <v>1395.8333333333285</v>
      </c>
      <c r="M236" s="1">
        <f t="shared" si="80"/>
        <v>14954.666666666666</v>
      </c>
      <c r="N236" s="1">
        <f t="shared" si="80"/>
        <v>107588.66666666667</v>
      </c>
      <c r="O236" s="1">
        <f t="shared" si="79"/>
        <v>15085.666666666666</v>
      </c>
      <c r="P236" s="1">
        <f t="shared" si="79"/>
        <v>111840</v>
      </c>
      <c r="Q236" s="1">
        <f t="shared" si="89"/>
        <v>13190.583333333334</v>
      </c>
      <c r="R236" s="1">
        <f t="shared" si="89"/>
        <v>95016.08333333333</v>
      </c>
      <c r="S236" s="1">
        <f t="shared" si="81"/>
        <v>14112.666666666666</v>
      </c>
      <c r="T236" s="1">
        <f t="shared" si="82"/>
        <v>101310.75</v>
      </c>
      <c r="U236" s="1">
        <f t="shared" si="83"/>
        <v>14055.791666666666</v>
      </c>
      <c r="V236" s="1">
        <f t="shared" si="84"/>
        <v>100895.16666666666</v>
      </c>
      <c r="W236" s="2">
        <f t="shared" si="85"/>
        <v>1.0770649109649344</v>
      </c>
      <c r="X236" s="2">
        <f t="shared" si="86"/>
        <v>1.0734904711325783</v>
      </c>
      <c r="Y236" s="19">
        <f t="shared" si="96"/>
        <v>1.0387890110205193</v>
      </c>
      <c r="Z236" s="19">
        <f t="shared" si="97"/>
        <v>1.0653418374251304</v>
      </c>
    </row>
    <row r="237" spans="1:26" ht="12.75">
      <c r="B237" t="s">
        <v>9</v>
      </c>
      <c r="C237" s="1">
        <v>13699</v>
      </c>
      <c r="D237" s="1">
        <v>107003</v>
      </c>
      <c r="E237" s="1">
        <f t="shared" si="87"/>
        <v>13324.25</v>
      </c>
      <c r="F237" s="1">
        <f t="shared" si="88"/>
        <v>96080.83333333333</v>
      </c>
      <c r="G237" s="2">
        <f t="shared" si="92"/>
        <v>13.970960360964</v>
      </c>
      <c r="H237" s="2">
        <f t="shared" si="93"/>
        <v>14.184952745214332</v>
      </c>
      <c r="I237" s="3">
        <f t="shared" si="98"/>
        <v>0.9150815784639535</v>
      </c>
      <c r="J237" s="3">
        <f t="shared" si="98"/>
        <v>1.0008308845881042</v>
      </c>
      <c r="K237" s="3">
        <f t="shared" si="99"/>
        <v>-1271.25</v>
      </c>
      <c r="L237" s="3">
        <f t="shared" si="99"/>
        <v>88.83333333332848</v>
      </c>
      <c r="M237" s="1">
        <f t="shared" si="80"/>
        <v>15085.666666666666</v>
      </c>
      <c r="N237" s="1">
        <f t="shared" si="80"/>
        <v>111840</v>
      </c>
      <c r="O237" s="1">
        <f t="shared" si="79"/>
        <v>15236.666666666666</v>
      </c>
      <c r="P237" s="1">
        <f t="shared" si="79"/>
        <v>113308</v>
      </c>
      <c r="Q237" s="1">
        <f t="shared" si="89"/>
        <v>13324.25</v>
      </c>
      <c r="R237" s="1">
        <f t="shared" si="89"/>
        <v>96080.83333333333</v>
      </c>
      <c r="S237" s="1">
        <f t="shared" si="81"/>
        <v>14342.416666666666</v>
      </c>
      <c r="T237" s="1">
        <f t="shared" si="82"/>
        <v>102792.41666666667</v>
      </c>
      <c r="U237" s="1">
        <f t="shared" si="83"/>
        <v>14227.541666666666</v>
      </c>
      <c r="V237" s="1">
        <f t="shared" si="84"/>
        <v>102051.58333333334</v>
      </c>
      <c r="W237" s="2">
        <f t="shared" si="85"/>
        <v>0.9628508087307189</v>
      </c>
      <c r="X237" s="2">
        <f t="shared" si="86"/>
        <v>1.0485187637951068</v>
      </c>
      <c r="Y237" s="19">
        <f t="shared" si="96"/>
        <v>1.012102739165556</v>
      </c>
      <c r="Z237" s="19">
        <f t="shared" si="97"/>
        <v>1.079804053152744</v>
      </c>
    </row>
    <row r="238" spans="1:26" ht="12.75">
      <c r="B238" t="s">
        <v>10</v>
      </c>
      <c r="C238" s="1">
        <v>16872</v>
      </c>
      <c r="D238" s="1">
        <v>124611</v>
      </c>
      <c r="E238" s="1">
        <f t="shared" si="87"/>
        <v>13590.75</v>
      </c>
      <c r="F238" s="1">
        <f t="shared" si="88"/>
        <v>98126.58333333333</v>
      </c>
      <c r="G238" s="2">
        <f t="shared" si="92"/>
        <v>14.244784734578374</v>
      </c>
      <c r="H238" s="2">
        <f t="shared" si="93"/>
        <v>14.769276053910943</v>
      </c>
      <c r="I238" s="3">
        <f t="shared" si="98"/>
        <v>1.1270352866518596</v>
      </c>
      <c r="J238" s="3">
        <f t="shared" si="98"/>
        <v>1.165523745683843</v>
      </c>
      <c r="K238" s="3">
        <f t="shared" si="99"/>
        <v>1901.75</v>
      </c>
      <c r="L238" s="3">
        <f t="shared" si="99"/>
        <v>17696.83333333333</v>
      </c>
      <c r="M238" s="1">
        <f t="shared" si="80"/>
        <v>15236.666666666666</v>
      </c>
      <c r="N238" s="1">
        <f t="shared" si="80"/>
        <v>113308</v>
      </c>
      <c r="O238" s="1">
        <f t="shared" si="79"/>
        <v>16879.666666666668</v>
      </c>
      <c r="P238" s="1">
        <f t="shared" si="79"/>
        <v>126193</v>
      </c>
      <c r="Q238" s="1">
        <f t="shared" si="89"/>
        <v>13590.75</v>
      </c>
      <c r="R238" s="1">
        <f t="shared" si="89"/>
        <v>98126.58333333333</v>
      </c>
      <c r="S238" s="1">
        <f t="shared" si="81"/>
        <v>14674.083333333334</v>
      </c>
      <c r="T238" s="1">
        <f t="shared" si="82"/>
        <v>104976.33333333333</v>
      </c>
      <c r="U238" s="1">
        <f t="shared" si="83"/>
        <v>14508.25</v>
      </c>
      <c r="V238" s="1">
        <f t="shared" si="84"/>
        <v>103884.375</v>
      </c>
      <c r="W238" s="2">
        <f t="shared" si="85"/>
        <v>1.1629245429324695</v>
      </c>
      <c r="X238" s="2">
        <f t="shared" si="86"/>
        <v>1.199516289143579</v>
      </c>
      <c r="Y238" s="19">
        <f t="shared" si="96"/>
        <v>1.0961272363932464</v>
      </c>
      <c r="Z238" s="19">
        <f t="shared" si="97"/>
        <v>1.1253224657313328</v>
      </c>
    </row>
    <row r="239" spans="1:26" ht="12.75">
      <c r="B239" t="s">
        <v>11</v>
      </c>
      <c r="C239" s="1">
        <v>20068</v>
      </c>
      <c r="D239" s="1">
        <v>146965</v>
      </c>
      <c r="E239" s="1">
        <f t="shared" si="87"/>
        <v>13843.583333333334</v>
      </c>
      <c r="F239" s="1">
        <f t="shared" si="88"/>
        <v>99837.08333333333</v>
      </c>
      <c r="G239" s="2">
        <f t="shared" si="92"/>
        <v>14.708400657358695</v>
      </c>
      <c r="H239" s="2">
        <f t="shared" si="93"/>
        <v>14.786163708814342</v>
      </c>
      <c r="I239" s="3">
        <f t="shared" si="98"/>
        <v>1.3405253753277333</v>
      </c>
      <c r="J239" s="3">
        <f t="shared" si="98"/>
        <v>1.3746073563684262</v>
      </c>
      <c r="K239" s="3">
        <f t="shared" si="99"/>
        <v>5097.75</v>
      </c>
      <c r="L239" s="3">
        <f t="shared" si="99"/>
        <v>40050.83333333333</v>
      </c>
      <c r="M239" s="1">
        <f t="shared" si="80"/>
        <v>16879.666666666668</v>
      </c>
      <c r="N239" s="1">
        <f t="shared" si="80"/>
        <v>126193</v>
      </c>
      <c r="O239" s="1">
        <f t="shared" si="79"/>
        <v>16166.666666666666</v>
      </c>
      <c r="P239" s="1">
        <f t="shared" si="79"/>
        <v>114587</v>
      </c>
      <c r="Q239" s="1">
        <f t="shared" si="89"/>
        <v>13843.583333333334</v>
      </c>
      <c r="R239" s="1">
        <f t="shared" si="89"/>
        <v>99837.08333333333</v>
      </c>
      <c r="S239" s="1">
        <f t="shared" si="81"/>
        <v>14970.25</v>
      </c>
      <c r="T239" s="1">
        <f t="shared" si="82"/>
        <v>106914.16666666667</v>
      </c>
      <c r="U239" s="1">
        <f t="shared" si="83"/>
        <v>14822.166666666668</v>
      </c>
      <c r="V239" s="1">
        <f t="shared" si="84"/>
        <v>105945.25</v>
      </c>
      <c r="W239" s="2">
        <f t="shared" si="85"/>
        <v>1.353918118133876</v>
      </c>
      <c r="X239" s="2">
        <f t="shared" si="86"/>
        <v>1.3871787550645263</v>
      </c>
      <c r="Y239" s="19">
        <f t="shared" si="96"/>
        <v>1.355379904157875</v>
      </c>
      <c r="Z239" s="19">
        <f t="shared" si="97"/>
        <v>1.3809564717423315</v>
      </c>
    </row>
    <row r="240" spans="1:26" ht="12.75">
      <c r="B240" t="s">
        <v>12</v>
      </c>
      <c r="C240" s="1">
        <v>11560</v>
      </c>
      <c r="D240" s="1">
        <v>72185</v>
      </c>
      <c r="E240" s="1">
        <f t="shared" si="87"/>
        <v>13998.916666666666</v>
      </c>
      <c r="F240" s="1">
        <f t="shared" si="88"/>
        <v>100479.58333333333</v>
      </c>
      <c r="G240" s="2">
        <f t="shared" si="92"/>
        <v>15.114781059412024</v>
      </c>
      <c r="H240" s="2">
        <f t="shared" si="93"/>
        <v>14.517958088928054</v>
      </c>
      <c r="I240" s="3">
        <f t="shared" si="98"/>
        <v>0.7721981930829478</v>
      </c>
      <c r="J240" s="3">
        <f t="shared" si="98"/>
        <v>0.6751677747725979</v>
      </c>
      <c r="K240" s="3">
        <f t="shared" si="99"/>
        <v>-3410.25</v>
      </c>
      <c r="L240" s="3">
        <f t="shared" si="99"/>
        <v>-34729.16666666667</v>
      </c>
      <c r="M240" s="1">
        <f t="shared" si="80"/>
        <v>16166.666666666666</v>
      </c>
      <c r="N240" s="1">
        <f t="shared" si="80"/>
        <v>114587</v>
      </c>
      <c r="O240" s="1">
        <f t="shared" si="79"/>
        <v>14411</v>
      </c>
      <c r="P240" s="1">
        <f t="shared" si="79"/>
        <v>99541.66666666667</v>
      </c>
      <c r="Q240" s="1">
        <f t="shared" si="89"/>
        <v>13998.916666666666</v>
      </c>
      <c r="R240" s="1">
        <f t="shared" si="89"/>
        <v>100479.58333333333</v>
      </c>
      <c r="S240" s="1">
        <f t="shared" si="81"/>
        <v>15126.583333333334</v>
      </c>
      <c r="T240" s="1">
        <f t="shared" si="82"/>
        <v>107784.5</v>
      </c>
      <c r="U240" s="1">
        <f t="shared" si="83"/>
        <v>15048.416666666668</v>
      </c>
      <c r="V240" s="1">
        <f t="shared" si="84"/>
        <v>107349.33333333334</v>
      </c>
      <c r="W240" s="2">
        <f t="shared" si="85"/>
        <v>0.7681871293214678</v>
      </c>
      <c r="X240" s="2">
        <f t="shared" si="86"/>
        <v>0.6724308177662957</v>
      </c>
      <c r="Y240" s="19">
        <f t="shared" si="96"/>
        <v>0.7666381317006449</v>
      </c>
      <c r="Z240" s="19">
        <f t="shared" si="97"/>
        <v>0.6869145951601968</v>
      </c>
    </row>
    <row r="241" spans="1:26" ht="12.75">
      <c r="B241" t="s">
        <v>13</v>
      </c>
      <c r="C241" s="1">
        <v>11605</v>
      </c>
      <c r="D241" s="1">
        <v>79475</v>
      </c>
      <c r="E241" s="1">
        <f t="shared" si="87"/>
        <v>14112.666666666666</v>
      </c>
      <c r="F241" s="1">
        <f t="shared" si="88"/>
        <v>101310.75</v>
      </c>
      <c r="G241" s="2">
        <f t="shared" si="92"/>
        <v>15.309770064071571</v>
      </c>
      <c r="H241" s="2">
        <f t="shared" si="93"/>
        <v>14.810666550823072</v>
      </c>
      <c r="I241" s="3">
        <f t="shared" si="98"/>
        <v>0.7752041549072327</v>
      </c>
      <c r="J241" s="3">
        <f t="shared" si="98"/>
        <v>0.7433533130158928</v>
      </c>
      <c r="K241" s="3">
        <f t="shared" si="99"/>
        <v>-3365.25</v>
      </c>
      <c r="L241" s="3">
        <f t="shared" si="99"/>
        <v>-27439.16666666667</v>
      </c>
      <c r="M241" s="1">
        <f t="shared" si="80"/>
        <v>14411</v>
      </c>
      <c r="N241" s="1">
        <f t="shared" si="80"/>
        <v>99541.66666666667</v>
      </c>
      <c r="O241" s="1">
        <f t="shared" si="79"/>
        <v>13074</v>
      </c>
      <c r="P241" s="1">
        <f t="shared" si="79"/>
        <v>88351.33333333333</v>
      </c>
      <c r="Q241" s="1">
        <f t="shared" si="89"/>
        <v>14112.666666666666</v>
      </c>
      <c r="R241" s="1">
        <f t="shared" si="89"/>
        <v>101310.75</v>
      </c>
      <c r="S241" s="1">
        <f t="shared" si="81"/>
        <v>15399.166666666666</v>
      </c>
      <c r="T241" s="1">
        <f t="shared" si="82"/>
        <v>109573.58333333333</v>
      </c>
      <c r="U241" s="1">
        <f t="shared" si="83"/>
        <v>15262.875</v>
      </c>
      <c r="V241" s="1">
        <f t="shared" si="84"/>
        <v>108679.04166666666</v>
      </c>
      <c r="W241" s="2">
        <f t="shared" si="85"/>
        <v>0.7603416787466319</v>
      </c>
      <c r="X241" s="2">
        <f t="shared" si="86"/>
        <v>0.7312817520397409</v>
      </c>
      <c r="Y241" s="19">
        <f t="shared" si="96"/>
        <v>0.7931876330492602</v>
      </c>
      <c r="Z241" s="19">
        <f t="shared" si="97"/>
        <v>0.7541700759250974</v>
      </c>
    </row>
    <row r="242" spans="1:26" ht="12.75">
      <c r="B242" t="s">
        <v>14</v>
      </c>
      <c r="C242" s="1">
        <v>16057</v>
      </c>
      <c r="D242" s="1">
        <v>113394</v>
      </c>
      <c r="E242" s="1">
        <f t="shared" si="87"/>
        <v>14342.416666666666</v>
      </c>
      <c r="F242" s="1">
        <f t="shared" si="88"/>
        <v>102792.41666666667</v>
      </c>
      <c r="G242" s="2">
        <f t="shared" si="92"/>
        <v>16.293007919132933</v>
      </c>
      <c r="H242" s="2">
        <f t="shared" si="93"/>
        <v>15.32173922799042</v>
      </c>
      <c r="I242" s="3">
        <f t="shared" si="98"/>
        <v>1.0725939780564786</v>
      </c>
      <c r="J242" s="3">
        <f t="shared" si="98"/>
        <v>1.0606078084444686</v>
      </c>
      <c r="K242" s="3">
        <f t="shared" si="99"/>
        <v>1086.75</v>
      </c>
      <c r="L242" s="3">
        <f t="shared" si="99"/>
        <v>6479.8333333333285</v>
      </c>
      <c r="M242" s="1">
        <f t="shared" si="80"/>
        <v>13074</v>
      </c>
      <c r="N242" s="1">
        <f t="shared" si="80"/>
        <v>88351.33333333333</v>
      </c>
      <c r="O242" s="1">
        <f t="shared" si="79"/>
        <v>14487.333333333334</v>
      </c>
      <c r="P242" s="1">
        <f t="shared" si="79"/>
        <v>101138.66666666667</v>
      </c>
      <c r="Q242" s="1">
        <f t="shared" si="89"/>
        <v>14342.416666666666</v>
      </c>
      <c r="R242" s="1">
        <f t="shared" si="89"/>
        <v>102792.41666666667</v>
      </c>
      <c r="S242" s="1">
        <f t="shared" si="81"/>
        <v>15824.916666666666</v>
      </c>
      <c r="T242" s="1">
        <f t="shared" si="82"/>
        <v>112643.75</v>
      </c>
      <c r="U242" s="1">
        <f t="shared" si="83"/>
        <v>15612.041666666666</v>
      </c>
      <c r="V242" s="1">
        <f t="shared" si="84"/>
        <v>111108.66666666666</v>
      </c>
      <c r="W242" s="2">
        <f t="shared" si="85"/>
        <v>1.028500970137901</v>
      </c>
      <c r="X242" s="2">
        <f t="shared" si="86"/>
        <v>1.0205684525059553</v>
      </c>
      <c r="Y242" s="19">
        <f t="shared" si="96"/>
        <v>1.0400729750631987</v>
      </c>
      <c r="Z242" s="19">
        <f t="shared" si="97"/>
        <v>1.026545261179708</v>
      </c>
    </row>
    <row r="243" spans="1:26" ht="12.75">
      <c r="B243" t="s">
        <v>15</v>
      </c>
      <c r="C243" s="1">
        <v>15800</v>
      </c>
      <c r="D243" s="1">
        <v>110547</v>
      </c>
      <c r="E243" s="1">
        <f t="shared" si="87"/>
        <v>14674.083333333334</v>
      </c>
      <c r="F243" s="1">
        <f t="shared" si="88"/>
        <v>104976.33333333333</v>
      </c>
      <c r="G243" s="2">
        <f t="shared" si="92"/>
        <v>18.02370004959853</v>
      </c>
      <c r="H243" s="2">
        <f t="shared" si="93"/>
        <v>16.838996664700346</v>
      </c>
      <c r="I243" s="3">
        <f t="shared" si="98"/>
        <v>1.0554265960822298</v>
      </c>
      <c r="J243" s="3">
        <f t="shared" si="98"/>
        <v>1.033978970669618</v>
      </c>
      <c r="K243" s="3">
        <f t="shared" si="99"/>
        <v>829.75</v>
      </c>
      <c r="L243" s="3">
        <f t="shared" si="99"/>
        <v>3632.8333333333285</v>
      </c>
      <c r="M243" s="1">
        <f t="shared" si="80"/>
        <v>14487.333333333334</v>
      </c>
      <c r="N243" s="1">
        <f t="shared" si="80"/>
        <v>101138.66666666667</v>
      </c>
      <c r="O243" s="1">
        <f t="shared" si="79"/>
        <v>16549</v>
      </c>
      <c r="P243" s="1">
        <f t="shared" si="79"/>
        <v>117157</v>
      </c>
      <c r="Q243" s="1">
        <f t="shared" si="89"/>
        <v>14674.083333333334</v>
      </c>
      <c r="R243" s="1">
        <f t="shared" si="89"/>
        <v>104976.33333333333</v>
      </c>
      <c r="S243" s="1">
        <f t="shared" si="81"/>
        <v>16024.5</v>
      </c>
      <c r="T243" s="1">
        <f t="shared" si="82"/>
        <v>113690.25</v>
      </c>
      <c r="U243" s="1">
        <f t="shared" si="83"/>
        <v>15924.708333333332</v>
      </c>
      <c r="V243" s="1">
        <f t="shared" si="84"/>
        <v>113167</v>
      </c>
      <c r="W243" s="2">
        <f t="shared" si="85"/>
        <v>0.9921688780275935</v>
      </c>
      <c r="X243" s="2">
        <f t="shared" si="86"/>
        <v>0.9768483745261428</v>
      </c>
      <c r="Y243" s="19">
        <f t="shared" si="96"/>
        <v>0.9376796818079235</v>
      </c>
      <c r="Z243" s="19">
        <f t="shared" si="97"/>
        <v>0.9278454644186267</v>
      </c>
    </row>
    <row r="244" spans="1:26" ht="12.75">
      <c r="B244" t="s">
        <v>16</v>
      </c>
      <c r="C244" s="1">
        <v>17790</v>
      </c>
      <c r="D244" s="1">
        <v>127530</v>
      </c>
      <c r="E244" s="1">
        <f t="shared" si="87"/>
        <v>14970.25</v>
      </c>
      <c r="F244" s="1">
        <f t="shared" si="88"/>
        <v>106914.16666666667</v>
      </c>
      <c r="G244" s="2">
        <f t="shared" si="92"/>
        <v>18.949180599238545</v>
      </c>
      <c r="H244" s="2">
        <f t="shared" si="93"/>
        <v>17.619178150007855</v>
      </c>
      <c r="I244" s="3">
        <f t="shared" si="98"/>
        <v>1.18835690786727</v>
      </c>
      <c r="J244" s="3">
        <f t="shared" si="98"/>
        <v>1.192826020873442</v>
      </c>
      <c r="K244" s="3">
        <f t="shared" si="99"/>
        <v>2819.75</v>
      </c>
      <c r="L244" s="3">
        <f t="shared" si="99"/>
        <v>20615.83333333333</v>
      </c>
      <c r="M244" s="1">
        <f t="shared" si="80"/>
        <v>16549</v>
      </c>
      <c r="N244" s="1">
        <f t="shared" si="80"/>
        <v>117157</v>
      </c>
      <c r="O244" s="1">
        <f t="shared" si="79"/>
        <v>15598</v>
      </c>
      <c r="P244" s="1">
        <f t="shared" si="79"/>
        <v>109005</v>
      </c>
      <c r="Q244" s="1">
        <f t="shared" si="89"/>
        <v>14970.25</v>
      </c>
      <c r="R244" s="1">
        <f t="shared" si="89"/>
        <v>106914.16666666667</v>
      </c>
      <c r="S244" s="1">
        <f t="shared" si="81"/>
        <v>16388.666666666668</v>
      </c>
      <c r="T244" s="1">
        <f t="shared" si="82"/>
        <v>115679.08333333333</v>
      </c>
      <c r="U244" s="1">
        <f t="shared" si="83"/>
        <v>16206.583333333334</v>
      </c>
      <c r="V244" s="1">
        <f t="shared" si="84"/>
        <v>114684.66666666666</v>
      </c>
      <c r="W244" s="2">
        <f t="shared" si="85"/>
        <v>1.097702065518642</v>
      </c>
      <c r="X244" s="2">
        <f t="shared" si="86"/>
        <v>1.1120056735279928</v>
      </c>
      <c r="Y244" s="19">
        <f t="shared" si="96"/>
        <v>1.078085506072765</v>
      </c>
      <c r="Z244" s="19">
        <f t="shared" si="97"/>
        <v>1.0986793374960966</v>
      </c>
    </row>
    <row r="245" spans="1:26" ht="12.75">
      <c r="A245">
        <v>1999</v>
      </c>
      <c r="B245" t="s">
        <v>5</v>
      </c>
      <c r="C245" s="1">
        <v>13204</v>
      </c>
      <c r="D245" s="1">
        <v>88938</v>
      </c>
      <c r="E245" s="1">
        <f t="shared" si="87"/>
        <v>15126.583333333334</v>
      </c>
      <c r="F245" s="1">
        <f t="shared" si="88"/>
        <v>107784.5</v>
      </c>
      <c r="G245" s="2">
        <f t="shared" si="92"/>
        <v>19.413324211066467</v>
      </c>
      <c r="H245" s="2">
        <f t="shared" si="93"/>
        <v>18.052618368511133</v>
      </c>
      <c r="I245" s="3">
        <f>C245/AVERAGE(C$245:C$256)</f>
        <v>0.7266223671358014</v>
      </c>
      <c r="J245" s="3">
        <f>D245/AVERAGE(D$245:D$256)</f>
        <v>0.7103054778903064</v>
      </c>
      <c r="K245" s="3">
        <f>C245-AVERAGE(C$245:C$256)</f>
        <v>-4967.75</v>
      </c>
      <c r="L245" s="3">
        <f>D245-AVERAGE(D$245:D$256)</f>
        <v>-36272.91666666667</v>
      </c>
      <c r="M245" s="1">
        <f t="shared" si="80"/>
        <v>15598</v>
      </c>
      <c r="N245" s="1">
        <f t="shared" si="80"/>
        <v>109005</v>
      </c>
      <c r="O245" s="1">
        <f t="shared" si="79"/>
        <v>15857</v>
      </c>
      <c r="P245" s="1">
        <f t="shared" si="79"/>
        <v>110728.66666666667</v>
      </c>
      <c r="Q245" s="1">
        <f t="shared" si="89"/>
        <v>15126.583333333334</v>
      </c>
      <c r="R245" s="1">
        <f t="shared" si="89"/>
        <v>107784.5</v>
      </c>
      <c r="S245" s="1">
        <f t="shared" si="81"/>
        <v>16775.5</v>
      </c>
      <c r="T245" s="1">
        <f t="shared" si="82"/>
        <v>118252.91666666667</v>
      </c>
      <c r="U245" s="1">
        <f t="shared" si="83"/>
        <v>16582.083333333336</v>
      </c>
      <c r="V245" s="1">
        <f t="shared" si="84"/>
        <v>116966</v>
      </c>
      <c r="W245" s="2">
        <f t="shared" si="85"/>
        <v>0.7962811267180943</v>
      </c>
      <c r="X245" s="2">
        <f t="shared" si="86"/>
        <v>0.7603748097737805</v>
      </c>
      <c r="Y245" s="19">
        <f t="shared" si="96"/>
        <v>0.8383774806044592</v>
      </c>
      <c r="Z245" s="19">
        <f t="shared" si="97"/>
        <v>0.8123466469792268</v>
      </c>
    </row>
    <row r="246" spans="1:26" ht="12.75">
      <c r="B246" t="s">
        <v>6</v>
      </c>
      <c r="C246" s="1">
        <v>16577</v>
      </c>
      <c r="D246" s="1">
        <v>115718</v>
      </c>
      <c r="E246" s="1">
        <f t="shared" si="87"/>
        <v>15399.166666666666</v>
      </c>
      <c r="F246" s="1">
        <f t="shared" si="88"/>
        <v>109573.58333333333</v>
      </c>
      <c r="G246" s="2">
        <f t="shared" si="92"/>
        <v>20.147982470969154</v>
      </c>
      <c r="H246" s="2">
        <f t="shared" si="93"/>
        <v>18.3619587721667</v>
      </c>
      <c r="I246" s="3">
        <f aca="true" t="shared" si="100" ref="I246:J256">C246/AVERAGE(C$245:C$256)</f>
        <v>0.9122401529847153</v>
      </c>
      <c r="J246" s="3">
        <f t="shared" si="100"/>
        <v>0.9241845925308696</v>
      </c>
      <c r="K246" s="3">
        <f aca="true" t="shared" si="101" ref="K246:L256">C246-AVERAGE(C$245:C$256)</f>
        <v>-1594.75</v>
      </c>
      <c r="L246" s="3">
        <f t="shared" si="101"/>
        <v>-9492.916666666672</v>
      </c>
      <c r="M246" s="1">
        <f t="shared" si="80"/>
        <v>15857</v>
      </c>
      <c r="N246" s="1">
        <f t="shared" si="80"/>
        <v>110728.66666666667</v>
      </c>
      <c r="O246" s="1">
        <f t="shared" si="79"/>
        <v>17103</v>
      </c>
      <c r="P246" s="1">
        <f t="shared" si="79"/>
        <v>120568.33333333333</v>
      </c>
      <c r="Q246" s="1">
        <f t="shared" si="89"/>
        <v>15399.166666666666</v>
      </c>
      <c r="R246" s="1">
        <f t="shared" si="89"/>
        <v>109573.58333333333</v>
      </c>
      <c r="S246" s="1">
        <f t="shared" si="81"/>
        <v>17145.166666666668</v>
      </c>
      <c r="T246" s="1">
        <f t="shared" si="82"/>
        <v>120208.16666666667</v>
      </c>
      <c r="U246" s="1">
        <f t="shared" si="83"/>
        <v>16960.333333333336</v>
      </c>
      <c r="V246" s="1">
        <f t="shared" si="84"/>
        <v>119230.54166666667</v>
      </c>
      <c r="W246" s="2">
        <f t="shared" si="85"/>
        <v>0.9773982429590612</v>
      </c>
      <c r="X246" s="2">
        <f t="shared" si="86"/>
        <v>0.9705399168907015</v>
      </c>
      <c r="Y246" s="19">
        <f t="shared" si="96"/>
        <v>0.9694182868920632</v>
      </c>
      <c r="Z246" s="19">
        <f t="shared" si="97"/>
        <v>0.9461649828806148</v>
      </c>
    </row>
    <row r="247" spans="1:26" ht="12.75">
      <c r="B247" t="s">
        <v>7</v>
      </c>
      <c r="C247" s="1">
        <v>21528</v>
      </c>
      <c r="D247" s="1">
        <v>157049</v>
      </c>
      <c r="E247" s="1">
        <f t="shared" si="87"/>
        <v>15824.916666666666</v>
      </c>
      <c r="F247" s="1">
        <f t="shared" si="88"/>
        <v>112643.75</v>
      </c>
      <c r="G247" s="2">
        <f t="shared" si="92"/>
        <v>21.7863372838746</v>
      </c>
      <c r="H247" s="2">
        <f t="shared" si="93"/>
        <v>19.851945640695533</v>
      </c>
      <c r="I247" s="3">
        <f t="shared" si="100"/>
        <v>1.1846960254240786</v>
      </c>
      <c r="J247" s="3">
        <f t="shared" si="100"/>
        <v>1.254275618938977</v>
      </c>
      <c r="K247" s="3">
        <f t="shared" si="101"/>
        <v>3356.25</v>
      </c>
      <c r="L247" s="3">
        <f t="shared" si="101"/>
        <v>31838.08333333333</v>
      </c>
      <c r="M247" s="1">
        <f t="shared" si="80"/>
        <v>17103</v>
      </c>
      <c r="N247" s="1">
        <f t="shared" si="80"/>
        <v>120568.33333333333</v>
      </c>
      <c r="O247" s="1">
        <f t="shared" si="79"/>
        <v>18546.333333333332</v>
      </c>
      <c r="P247" s="1">
        <f t="shared" si="79"/>
        <v>131211.66666666666</v>
      </c>
      <c r="Q247" s="1">
        <f t="shared" si="89"/>
        <v>15824.916666666666</v>
      </c>
      <c r="R247" s="1">
        <f t="shared" si="89"/>
        <v>112643.75</v>
      </c>
      <c r="S247" s="1">
        <f t="shared" si="81"/>
        <v>17390.416666666668</v>
      </c>
      <c r="T247" s="1">
        <f t="shared" si="82"/>
        <v>121690.25</v>
      </c>
      <c r="U247" s="1">
        <f t="shared" si="83"/>
        <v>17267.791666666668</v>
      </c>
      <c r="V247" s="1">
        <f t="shared" si="84"/>
        <v>120949.20833333334</v>
      </c>
      <c r="W247" s="2">
        <f t="shared" si="85"/>
        <v>1.2467141378336835</v>
      </c>
      <c r="X247" s="2">
        <f t="shared" si="86"/>
        <v>1.2984706734679605</v>
      </c>
      <c r="Y247" s="19">
        <f t="shared" si="96"/>
        <v>1.2019812288430456</v>
      </c>
      <c r="Z247" s="19">
        <f t="shared" si="97"/>
        <v>1.226955346619238</v>
      </c>
    </row>
    <row r="248" spans="1:26" ht="12.75">
      <c r="B248" t="s">
        <v>8</v>
      </c>
      <c r="C248" s="1">
        <v>17534</v>
      </c>
      <c r="D248" s="1">
        <v>120868</v>
      </c>
      <c r="E248" s="1">
        <f t="shared" si="87"/>
        <v>16024.5</v>
      </c>
      <c r="F248" s="1">
        <f t="shared" si="88"/>
        <v>113690.25</v>
      </c>
      <c r="G248" s="2">
        <f t="shared" si="92"/>
        <v>21.484392274791986</v>
      </c>
      <c r="H248" s="2">
        <f t="shared" si="93"/>
        <v>19.653690208587506</v>
      </c>
      <c r="I248" s="3">
        <f t="shared" si="100"/>
        <v>0.9649043157648548</v>
      </c>
      <c r="J248" s="3">
        <f t="shared" si="100"/>
        <v>0.9653151915002086</v>
      </c>
      <c r="K248" s="3">
        <f t="shared" si="101"/>
        <v>-637.75</v>
      </c>
      <c r="L248" s="3">
        <f t="shared" si="101"/>
        <v>-4342.9166666666715</v>
      </c>
      <c r="M248" s="1">
        <f t="shared" si="80"/>
        <v>18546.333333333332</v>
      </c>
      <c r="N248" s="1">
        <f t="shared" si="80"/>
        <v>131211.66666666666</v>
      </c>
      <c r="O248" s="1">
        <f t="shared" si="79"/>
        <v>19043.666666666668</v>
      </c>
      <c r="P248" s="1">
        <f t="shared" si="79"/>
        <v>136262</v>
      </c>
      <c r="Q248" s="1">
        <f t="shared" si="89"/>
        <v>16024.5</v>
      </c>
      <c r="R248" s="1">
        <f t="shared" si="89"/>
        <v>113690.25</v>
      </c>
      <c r="S248" s="1">
        <f t="shared" si="81"/>
        <v>17689.75</v>
      </c>
      <c r="T248" s="1">
        <f t="shared" si="82"/>
        <v>123189.75</v>
      </c>
      <c r="U248" s="1">
        <f t="shared" si="83"/>
        <v>17540.083333333336</v>
      </c>
      <c r="V248" s="1">
        <f t="shared" si="84"/>
        <v>122440</v>
      </c>
      <c r="W248" s="2">
        <f t="shared" si="85"/>
        <v>0.9996531753459931</v>
      </c>
      <c r="X248" s="2">
        <f t="shared" si="86"/>
        <v>0.9871610584776217</v>
      </c>
      <c r="Y248" s="19">
        <f t="shared" si="96"/>
        <v>1.0414232676764454</v>
      </c>
      <c r="Z248" s="19">
        <f t="shared" si="97"/>
        <v>1.0503509410987923</v>
      </c>
    </row>
    <row r="249" spans="1:26" ht="12.75">
      <c r="B249" t="s">
        <v>9</v>
      </c>
      <c r="C249" s="1">
        <v>18069</v>
      </c>
      <c r="D249" s="1">
        <v>130869</v>
      </c>
      <c r="E249" s="1">
        <f t="shared" si="87"/>
        <v>16388.666666666668</v>
      </c>
      <c r="F249" s="1">
        <f t="shared" si="88"/>
        <v>115679.08333333333</v>
      </c>
      <c r="G249" s="2">
        <f t="shared" si="92"/>
        <v>22.99879292768199</v>
      </c>
      <c r="H249" s="2">
        <f t="shared" si="93"/>
        <v>20.397668629712825</v>
      </c>
      <c r="I249" s="3">
        <f t="shared" si="100"/>
        <v>0.9943456188864583</v>
      </c>
      <c r="J249" s="3">
        <f t="shared" si="100"/>
        <v>1.0451884187414435</v>
      </c>
      <c r="K249" s="3">
        <f t="shared" si="101"/>
        <v>-102.75</v>
      </c>
      <c r="L249" s="3">
        <f t="shared" si="101"/>
        <v>5658.0833333333285</v>
      </c>
      <c r="M249" s="1">
        <f t="shared" si="80"/>
        <v>19043.666666666668</v>
      </c>
      <c r="N249" s="1">
        <f t="shared" si="80"/>
        <v>136262</v>
      </c>
      <c r="O249" s="1">
        <f t="shared" si="79"/>
        <v>19039</v>
      </c>
      <c r="P249" s="1">
        <f t="shared" si="79"/>
        <v>135744.66666666666</v>
      </c>
      <c r="Q249" s="1">
        <f t="shared" si="89"/>
        <v>16388.666666666668</v>
      </c>
      <c r="R249" s="1">
        <f t="shared" si="89"/>
        <v>115679.08333333333</v>
      </c>
      <c r="S249" s="1">
        <f t="shared" si="81"/>
        <v>17863.583333333332</v>
      </c>
      <c r="T249" s="1">
        <f t="shared" si="82"/>
        <v>123835.5</v>
      </c>
      <c r="U249" s="1">
        <f t="shared" si="83"/>
        <v>17776.666666666664</v>
      </c>
      <c r="V249" s="1">
        <f t="shared" si="84"/>
        <v>123512.625</v>
      </c>
      <c r="W249" s="2">
        <f t="shared" si="85"/>
        <v>1.0164447777986125</v>
      </c>
      <c r="X249" s="2">
        <f t="shared" si="86"/>
        <v>1.0595597008807804</v>
      </c>
      <c r="Y249" s="19">
        <f t="shared" si="96"/>
        <v>0.9879175917073333</v>
      </c>
      <c r="Z249" s="19">
        <f t="shared" si="97"/>
        <v>1.0568388655525158</v>
      </c>
    </row>
    <row r="250" spans="1:26" ht="12.75">
      <c r="B250" t="s">
        <v>10</v>
      </c>
      <c r="C250" s="1">
        <v>21514</v>
      </c>
      <c r="D250" s="1">
        <v>155497</v>
      </c>
      <c r="E250" s="1">
        <f t="shared" si="87"/>
        <v>16775.5</v>
      </c>
      <c r="F250" s="1">
        <f t="shared" si="88"/>
        <v>118252.91666666667</v>
      </c>
      <c r="G250" s="2">
        <f t="shared" si="92"/>
        <v>23.433217445689166</v>
      </c>
      <c r="H250" s="2">
        <f t="shared" si="93"/>
        <v>20.5105819948553</v>
      </c>
      <c r="I250" s="3">
        <f t="shared" si="100"/>
        <v>1.1839255988003357</v>
      </c>
      <c r="J250" s="3">
        <f t="shared" si="100"/>
        <v>1.2418805335796732</v>
      </c>
      <c r="K250" s="3">
        <f t="shared" si="101"/>
        <v>3342.25</v>
      </c>
      <c r="L250" s="3">
        <f t="shared" si="101"/>
        <v>30286.08333333333</v>
      </c>
      <c r="M250" s="1">
        <f t="shared" si="80"/>
        <v>19039</v>
      </c>
      <c r="N250" s="1">
        <f t="shared" si="80"/>
        <v>135744.66666666666</v>
      </c>
      <c r="O250" s="1">
        <f t="shared" si="79"/>
        <v>21362.333333333332</v>
      </c>
      <c r="P250" s="1">
        <f t="shared" si="79"/>
        <v>152264.66666666666</v>
      </c>
      <c r="Q250" s="1">
        <f t="shared" si="89"/>
        <v>16775.5</v>
      </c>
      <c r="R250" s="1">
        <f t="shared" si="89"/>
        <v>118252.91666666667</v>
      </c>
      <c r="S250" s="1">
        <f t="shared" si="81"/>
        <v>18075.916666666668</v>
      </c>
      <c r="T250" s="1">
        <f t="shared" si="82"/>
        <v>124962.33333333333</v>
      </c>
      <c r="U250" s="1">
        <f t="shared" si="83"/>
        <v>17969.75</v>
      </c>
      <c r="V250" s="1">
        <f t="shared" si="84"/>
        <v>124398.91666666666</v>
      </c>
      <c r="W250" s="2">
        <f t="shared" si="85"/>
        <v>1.1972342408770293</v>
      </c>
      <c r="X250" s="2">
        <f t="shared" si="86"/>
        <v>1.2499867697132947</v>
      </c>
      <c r="Y250" s="19">
        <f t="shared" si="96"/>
        <v>1.1548023957364328</v>
      </c>
      <c r="Z250" s="19">
        <f t="shared" si="97"/>
        <v>1.1892081955599727</v>
      </c>
    </row>
    <row r="251" spans="1:26" ht="12.75">
      <c r="B251" t="s">
        <v>11</v>
      </c>
      <c r="C251" s="1">
        <v>24504</v>
      </c>
      <c r="D251" s="1">
        <v>170428</v>
      </c>
      <c r="E251" s="1">
        <f t="shared" si="87"/>
        <v>17145.166666666668</v>
      </c>
      <c r="F251" s="1">
        <f t="shared" si="88"/>
        <v>120208.16666666667</v>
      </c>
      <c r="G251" s="2">
        <f t="shared" si="92"/>
        <v>23.849196077605143</v>
      </c>
      <c r="H251" s="2">
        <f t="shared" si="93"/>
        <v>20.404325380098427</v>
      </c>
      <c r="I251" s="3">
        <f t="shared" si="100"/>
        <v>1.3484667134425687</v>
      </c>
      <c r="J251" s="3">
        <f t="shared" si="100"/>
        <v>1.3611273244944697</v>
      </c>
      <c r="K251" s="3">
        <f t="shared" si="101"/>
        <v>6332.25</v>
      </c>
      <c r="L251" s="3">
        <f t="shared" si="101"/>
        <v>45217.08333333333</v>
      </c>
      <c r="M251" s="1">
        <f t="shared" si="80"/>
        <v>21362.333333333332</v>
      </c>
      <c r="N251" s="1">
        <f t="shared" si="80"/>
        <v>152264.66666666666</v>
      </c>
      <c r="O251" s="1">
        <f t="shared" si="79"/>
        <v>20173.666666666668</v>
      </c>
      <c r="P251" s="1">
        <f t="shared" si="79"/>
        <v>138631.66666666666</v>
      </c>
      <c r="Q251" s="1">
        <f t="shared" si="89"/>
        <v>17145.166666666668</v>
      </c>
      <c r="R251" s="1">
        <f t="shared" si="89"/>
        <v>120208.16666666667</v>
      </c>
      <c r="S251" s="1">
        <f t="shared" si="81"/>
        <v>18171.75</v>
      </c>
      <c r="T251" s="1">
        <f t="shared" si="82"/>
        <v>125210.91666666667</v>
      </c>
      <c r="U251" s="1">
        <f t="shared" si="83"/>
        <v>18123.833333333336</v>
      </c>
      <c r="V251" s="1">
        <f t="shared" si="84"/>
        <v>125086.625</v>
      </c>
      <c r="W251" s="2">
        <f t="shared" si="85"/>
        <v>1.352031854923995</v>
      </c>
      <c r="X251" s="2">
        <f t="shared" si="86"/>
        <v>1.362479801497562</v>
      </c>
      <c r="Y251" s="19">
        <f t="shared" si="96"/>
        <v>1.3558859234206497</v>
      </c>
      <c r="Z251" s="19">
        <f t="shared" si="97"/>
        <v>1.3829137176211423</v>
      </c>
    </row>
    <row r="252" spans="1:26" ht="12.75">
      <c r="B252" t="s">
        <v>12</v>
      </c>
      <c r="C252" s="1">
        <v>14503</v>
      </c>
      <c r="D252" s="1">
        <v>89970</v>
      </c>
      <c r="E252" s="1">
        <f t="shared" si="87"/>
        <v>17390.416666666668</v>
      </c>
      <c r="F252" s="1">
        <f t="shared" si="88"/>
        <v>121690.25</v>
      </c>
      <c r="G252" s="2">
        <f t="shared" si="92"/>
        <v>24.226874698637403</v>
      </c>
      <c r="H252" s="2">
        <f t="shared" si="93"/>
        <v>21.109429361686253</v>
      </c>
      <c r="I252" s="3">
        <f t="shared" si="100"/>
        <v>0.7981069517245174</v>
      </c>
      <c r="J252" s="3">
        <f t="shared" si="100"/>
        <v>0.7185475707323177</v>
      </c>
      <c r="K252" s="3">
        <f t="shared" si="101"/>
        <v>-3668.75</v>
      </c>
      <c r="L252" s="3">
        <f t="shared" si="101"/>
        <v>-35240.91666666667</v>
      </c>
      <c r="M252" s="1">
        <f t="shared" si="80"/>
        <v>20173.666666666668</v>
      </c>
      <c r="N252" s="1">
        <f t="shared" si="80"/>
        <v>138631.66666666666</v>
      </c>
      <c r="O252" s="1">
        <f t="shared" si="79"/>
        <v>18068</v>
      </c>
      <c r="P252" s="1">
        <f t="shared" si="79"/>
        <v>119289</v>
      </c>
      <c r="Q252" s="1">
        <f t="shared" si="89"/>
        <v>17390.416666666668</v>
      </c>
      <c r="R252" s="1">
        <f t="shared" si="89"/>
        <v>121690.25</v>
      </c>
      <c r="S252" s="1">
        <f t="shared" si="81"/>
        <v>18238.75</v>
      </c>
      <c r="T252" s="1">
        <f t="shared" si="82"/>
        <v>126371.16666666667</v>
      </c>
      <c r="U252" s="1">
        <f t="shared" si="83"/>
        <v>18205.25</v>
      </c>
      <c r="V252" s="1">
        <f t="shared" si="84"/>
        <v>125791.04166666667</v>
      </c>
      <c r="W252" s="2">
        <f t="shared" si="85"/>
        <v>0.796638332349185</v>
      </c>
      <c r="X252" s="2">
        <f t="shared" si="86"/>
        <v>0.7152337623406542</v>
      </c>
      <c r="Y252" s="19">
        <f t="shared" si="96"/>
        <v>0.7775797643739697</v>
      </c>
      <c r="Z252" s="19">
        <f t="shared" si="97"/>
        <v>0.6984669130467989</v>
      </c>
    </row>
    <row r="253" spans="1:26" ht="12.75">
      <c r="B253" t="s">
        <v>13</v>
      </c>
      <c r="C253" s="1">
        <v>15197</v>
      </c>
      <c r="D253" s="1">
        <v>97469</v>
      </c>
      <c r="E253" s="1">
        <f t="shared" si="87"/>
        <v>17689.75</v>
      </c>
      <c r="F253" s="1">
        <f t="shared" si="88"/>
        <v>123189.75</v>
      </c>
      <c r="G253" s="2">
        <f t="shared" si="92"/>
        <v>25.346615333742747</v>
      </c>
      <c r="H253" s="2">
        <f t="shared" si="93"/>
        <v>21.595931330090835</v>
      </c>
      <c r="I253" s="3">
        <f t="shared" si="100"/>
        <v>0.8362981000729154</v>
      </c>
      <c r="J253" s="3">
        <f t="shared" si="100"/>
        <v>0.7784385147461184</v>
      </c>
      <c r="K253" s="3">
        <f t="shared" si="101"/>
        <v>-2974.75</v>
      </c>
      <c r="L253" s="3">
        <f t="shared" si="101"/>
        <v>-27741.91666666667</v>
      </c>
      <c r="M253" s="1">
        <f t="shared" si="80"/>
        <v>18068</v>
      </c>
      <c r="N253" s="1">
        <f t="shared" si="80"/>
        <v>119289</v>
      </c>
      <c r="O253" s="1">
        <f t="shared" si="79"/>
        <v>15947.666666666666</v>
      </c>
      <c r="P253" s="1">
        <f t="shared" si="79"/>
        <v>102860.66666666667</v>
      </c>
      <c r="Q253" s="1">
        <f t="shared" si="89"/>
        <v>17689.75</v>
      </c>
      <c r="R253" s="1">
        <f t="shared" si="89"/>
        <v>123189.75</v>
      </c>
      <c r="S253" s="1">
        <f t="shared" si="81"/>
        <v>18326</v>
      </c>
      <c r="T253" s="1">
        <f t="shared" si="82"/>
        <v>127512.66666666667</v>
      </c>
      <c r="U253" s="1">
        <f t="shared" si="83"/>
        <v>18282.375</v>
      </c>
      <c r="V253" s="1">
        <f t="shared" si="84"/>
        <v>126941.91666666667</v>
      </c>
      <c r="W253" s="2">
        <f t="shared" si="85"/>
        <v>0.8312377357974552</v>
      </c>
      <c r="X253" s="2">
        <f t="shared" si="86"/>
        <v>0.7678236043649884</v>
      </c>
      <c r="Y253" s="19">
        <f t="shared" si="96"/>
        <v>0.7984043437952874</v>
      </c>
      <c r="Z253" s="19">
        <f t="shared" si="97"/>
        <v>0.7516853342610282</v>
      </c>
    </row>
    <row r="254" spans="1:26" ht="12.75">
      <c r="B254" t="s">
        <v>14</v>
      </c>
      <c r="C254" s="1">
        <v>18143</v>
      </c>
      <c r="D254" s="1">
        <v>121143</v>
      </c>
      <c r="E254" s="1">
        <f t="shared" si="87"/>
        <v>17863.583333333332</v>
      </c>
      <c r="F254" s="1">
        <f t="shared" si="88"/>
        <v>123835.5</v>
      </c>
      <c r="G254" s="2">
        <f t="shared" si="92"/>
        <v>24.550720764166897</v>
      </c>
      <c r="H254" s="2">
        <f t="shared" si="93"/>
        <v>20.471435554989867</v>
      </c>
      <c r="I254" s="3">
        <f t="shared" si="100"/>
        <v>0.9984178738976708</v>
      </c>
      <c r="J254" s="3">
        <f t="shared" si="100"/>
        <v>0.9675114856199306</v>
      </c>
      <c r="K254" s="3">
        <f t="shared" si="101"/>
        <v>-28.75</v>
      </c>
      <c r="L254" s="3">
        <f t="shared" si="101"/>
        <v>-4067.9166666666715</v>
      </c>
      <c r="M254" s="1">
        <f t="shared" si="80"/>
        <v>15947.666666666666</v>
      </c>
      <c r="N254" s="1">
        <f t="shared" si="80"/>
        <v>102860.66666666667</v>
      </c>
      <c r="O254" s="1">
        <f t="shared" si="79"/>
        <v>17229.333333333332</v>
      </c>
      <c r="P254" s="1">
        <f t="shared" si="79"/>
        <v>114227</v>
      </c>
      <c r="Q254" s="1">
        <f t="shared" si="89"/>
        <v>17863.583333333332</v>
      </c>
      <c r="R254" s="1">
        <f t="shared" si="89"/>
        <v>123835.5</v>
      </c>
      <c r="S254" s="1">
        <f t="shared" si="81"/>
        <v>18265.5</v>
      </c>
      <c r="T254" s="1">
        <f t="shared" si="82"/>
        <v>127378.08333333333</v>
      </c>
      <c r="U254" s="1">
        <f t="shared" si="83"/>
        <v>18295.75</v>
      </c>
      <c r="V254" s="1">
        <f t="shared" si="84"/>
        <v>127445.375</v>
      </c>
      <c r="W254" s="2">
        <f t="shared" si="85"/>
        <v>0.9916510665045161</v>
      </c>
      <c r="X254" s="2">
        <f t="shared" si="86"/>
        <v>0.9505484212353724</v>
      </c>
      <c r="Y254" s="19">
        <f t="shared" si="96"/>
        <v>1.0169090178642213</v>
      </c>
      <c r="Z254" s="19">
        <f t="shared" si="97"/>
        <v>0.9987113979455975</v>
      </c>
    </row>
    <row r="255" spans="1:26" ht="12.75">
      <c r="B255" t="s">
        <v>15</v>
      </c>
      <c r="C255" s="1">
        <v>18348</v>
      </c>
      <c r="D255" s="1">
        <v>124069</v>
      </c>
      <c r="E255" s="1">
        <f t="shared" si="87"/>
        <v>18075.916666666668</v>
      </c>
      <c r="F255" s="1">
        <f t="shared" si="88"/>
        <v>124962.33333333333</v>
      </c>
      <c r="G255" s="2">
        <f t="shared" si="92"/>
        <v>23.182595164945</v>
      </c>
      <c r="H255" s="2">
        <f t="shared" si="93"/>
        <v>19.0385769490901</v>
      </c>
      <c r="I255" s="3">
        <f t="shared" si="100"/>
        <v>1.0096991208881918</v>
      </c>
      <c r="J255" s="3">
        <f t="shared" si="100"/>
        <v>0.9908800550537725</v>
      </c>
      <c r="K255" s="3">
        <f t="shared" si="101"/>
        <v>176.25</v>
      </c>
      <c r="L255" s="3">
        <f t="shared" si="101"/>
        <v>-1141.9166666666715</v>
      </c>
      <c r="M255" s="1">
        <f t="shared" si="80"/>
        <v>17229.333333333332</v>
      </c>
      <c r="N255" s="1">
        <f t="shared" si="80"/>
        <v>114227</v>
      </c>
      <c r="O255" s="1">
        <f t="shared" si="79"/>
        <v>18477</v>
      </c>
      <c r="P255" s="1">
        <f t="shared" si="79"/>
        <v>125241.66666666667</v>
      </c>
      <c r="Q255" s="1">
        <f t="shared" si="89"/>
        <v>18075.916666666668</v>
      </c>
      <c r="R255" s="1">
        <f t="shared" si="89"/>
        <v>124962.33333333333</v>
      </c>
      <c r="S255" s="1">
        <f t="shared" si="81"/>
        <v>18271.833333333332</v>
      </c>
      <c r="T255" s="1">
        <f t="shared" si="82"/>
        <v>128199.25</v>
      </c>
      <c r="U255" s="1">
        <f t="shared" si="83"/>
        <v>18268.666666666664</v>
      </c>
      <c r="V255" s="1">
        <f t="shared" si="84"/>
        <v>127788.66666666666</v>
      </c>
      <c r="W255" s="2">
        <f t="shared" si="85"/>
        <v>1.0043425902273475</v>
      </c>
      <c r="X255" s="2">
        <f t="shared" si="86"/>
        <v>0.9708920457213213</v>
      </c>
      <c r="Y255" s="19">
        <f t="shared" si="96"/>
        <v>0.9664442616231202</v>
      </c>
      <c r="Z255" s="19">
        <f t="shared" si="97"/>
        <v>0.9467395118463715</v>
      </c>
    </row>
    <row r="256" spans="1:26" ht="12.75">
      <c r="B256" t="s">
        <v>16</v>
      </c>
      <c r="C256" s="1">
        <v>18940</v>
      </c>
      <c r="D256" s="1">
        <v>130513</v>
      </c>
      <c r="E256" s="1">
        <f t="shared" si="87"/>
        <v>18171.75</v>
      </c>
      <c r="F256" s="1">
        <f t="shared" si="88"/>
        <v>125210.91666666667</v>
      </c>
      <c r="G256" s="2">
        <f t="shared" si="92"/>
        <v>21.38574840099531</v>
      </c>
      <c r="H256" s="2">
        <f t="shared" si="93"/>
        <v>17.1134944698629</v>
      </c>
      <c r="I256" s="3">
        <f t="shared" si="100"/>
        <v>1.0422771609778916</v>
      </c>
      <c r="J256" s="3">
        <f t="shared" si="100"/>
        <v>1.0423452161719124</v>
      </c>
      <c r="K256" s="3">
        <f t="shared" si="101"/>
        <v>768.25</v>
      </c>
      <c r="L256" s="3">
        <f t="shared" si="101"/>
        <v>5302.0833333333285</v>
      </c>
      <c r="M256" s="1">
        <f t="shared" si="80"/>
        <v>18477</v>
      </c>
      <c r="N256" s="1">
        <f t="shared" si="80"/>
        <v>125241.66666666667</v>
      </c>
      <c r="O256" s="1">
        <f t="shared" si="79"/>
        <v>17098.666666666668</v>
      </c>
      <c r="P256" s="1">
        <f t="shared" si="79"/>
        <v>119147.66666666667</v>
      </c>
      <c r="Q256" s="1">
        <f t="shared" si="89"/>
        <v>18171.75</v>
      </c>
      <c r="R256" s="1">
        <f t="shared" si="89"/>
        <v>125210.91666666667</v>
      </c>
      <c r="S256" s="1">
        <f t="shared" si="81"/>
        <v>18240.333333333332</v>
      </c>
      <c r="T256" s="1">
        <f t="shared" si="82"/>
        <v>128542.75</v>
      </c>
      <c r="U256" s="1">
        <f t="shared" si="83"/>
        <v>18256.083333333332</v>
      </c>
      <c r="V256" s="1">
        <f t="shared" si="84"/>
        <v>128371</v>
      </c>
      <c r="W256" s="2">
        <f t="shared" si="85"/>
        <v>1.0374623983786226</v>
      </c>
      <c r="X256" s="2">
        <f t="shared" si="86"/>
        <v>1.0166860116381427</v>
      </c>
      <c r="Y256" s="19">
        <f t="shared" si="96"/>
        <v>1.0696594975075835</v>
      </c>
      <c r="Z256" s="19">
        <f t="shared" si="97"/>
        <v>1.0733444025901677</v>
      </c>
    </row>
    <row r="257" spans="1:26" ht="12.75">
      <c r="A257">
        <v>2000</v>
      </c>
      <c r="B257" t="s">
        <v>5</v>
      </c>
      <c r="C257" s="1">
        <v>14008</v>
      </c>
      <c r="D257" s="1">
        <v>102861</v>
      </c>
      <c r="E257" s="1">
        <f t="shared" si="87"/>
        <v>18238.75</v>
      </c>
      <c r="F257" s="1">
        <f t="shared" si="88"/>
        <v>126371.16666666667</v>
      </c>
      <c r="G257" s="2">
        <f t="shared" si="92"/>
        <v>20.57415477167679</v>
      </c>
      <c r="H257" s="2">
        <f t="shared" si="93"/>
        <v>17.244285279114052</v>
      </c>
      <c r="I257" s="3">
        <f>C257/AVERAGE(C$257:C$268)</f>
        <v>0.8315738441293743</v>
      </c>
      <c r="J257" s="3">
        <f>D257/AVERAGE(D$257:D$268)</f>
        <v>0.8413070149131656</v>
      </c>
      <c r="K257" s="3">
        <f>C257-AVERAGE(C$257:C$268)</f>
        <v>-2837.166666666668</v>
      </c>
      <c r="L257" s="3">
        <f>D257-AVERAGE(D$257:D$268)</f>
        <v>-19402.33333333333</v>
      </c>
      <c r="M257" s="1">
        <f t="shared" si="80"/>
        <v>17098.666666666668</v>
      </c>
      <c r="N257" s="1">
        <f t="shared" si="80"/>
        <v>119147.66666666667</v>
      </c>
      <c r="O257" s="1">
        <f t="shared" si="79"/>
        <v>16857.333333333332</v>
      </c>
      <c r="P257" s="1">
        <f t="shared" si="79"/>
        <v>120930</v>
      </c>
      <c r="Q257" s="1">
        <f t="shared" si="89"/>
        <v>18238.75</v>
      </c>
      <c r="R257" s="1">
        <f t="shared" si="89"/>
        <v>126371.16666666667</v>
      </c>
      <c r="S257" s="1">
        <f t="shared" si="81"/>
        <v>18191.916666666668</v>
      </c>
      <c r="T257" s="1">
        <f t="shared" si="82"/>
        <v>128333.41666666667</v>
      </c>
      <c r="U257" s="1">
        <f t="shared" si="83"/>
        <v>18216.125</v>
      </c>
      <c r="V257" s="1">
        <f t="shared" si="84"/>
        <v>128438.08333333334</v>
      </c>
      <c r="W257" s="2">
        <f t="shared" si="85"/>
        <v>0.7689890138544834</v>
      </c>
      <c r="X257" s="2">
        <f t="shared" si="86"/>
        <v>0.8008605962535774</v>
      </c>
      <c r="Y257" s="19">
        <f t="shared" si="96"/>
        <v>0.8023437467770256</v>
      </c>
      <c r="Z257" s="19">
        <f t="shared" si="97"/>
        <v>0.789862548182991</v>
      </c>
    </row>
    <row r="258" spans="1:26" ht="12.75">
      <c r="B258" t="s">
        <v>6</v>
      </c>
      <c r="C258" s="1">
        <v>17624</v>
      </c>
      <c r="D258" s="1">
        <v>129416</v>
      </c>
      <c r="E258" s="1">
        <f t="shared" si="87"/>
        <v>18326</v>
      </c>
      <c r="F258" s="1">
        <f t="shared" si="88"/>
        <v>127512.66666666667</v>
      </c>
      <c r="G258" s="2">
        <f t="shared" si="92"/>
        <v>19.006439742410308</v>
      </c>
      <c r="H258" s="2">
        <f t="shared" si="93"/>
        <v>16.3717228072764</v>
      </c>
      <c r="I258" s="3">
        <f aca="true" t="shared" si="102" ref="I258:J268">C258/AVERAGE(C$257:C$268)</f>
        <v>1.046234825023993</v>
      </c>
      <c r="J258" s="3">
        <f t="shared" si="102"/>
        <v>1.0585021401892092</v>
      </c>
      <c r="K258" s="3">
        <f aca="true" t="shared" si="103" ref="K258:L268">C258-AVERAGE(C$257:C$268)</f>
        <v>778.8333333333321</v>
      </c>
      <c r="L258" s="3">
        <f t="shared" si="103"/>
        <v>7152.6666666666715</v>
      </c>
      <c r="M258" s="1">
        <f t="shared" si="80"/>
        <v>16857.333333333332</v>
      </c>
      <c r="N258" s="1">
        <f t="shared" si="80"/>
        <v>120930</v>
      </c>
      <c r="O258" s="1">
        <f t="shared" si="79"/>
        <v>17478</v>
      </c>
      <c r="P258" s="1">
        <f t="shared" si="79"/>
        <v>129237</v>
      </c>
      <c r="Q258" s="1">
        <f t="shared" si="89"/>
        <v>18326</v>
      </c>
      <c r="R258" s="1">
        <f t="shared" si="89"/>
        <v>127512.66666666667</v>
      </c>
      <c r="S258" s="1">
        <f t="shared" si="81"/>
        <v>18051.583333333332</v>
      </c>
      <c r="T258" s="1">
        <f t="shared" si="82"/>
        <v>127339</v>
      </c>
      <c r="U258" s="1">
        <f t="shared" si="83"/>
        <v>18121.75</v>
      </c>
      <c r="V258" s="1">
        <f t="shared" si="84"/>
        <v>127836.20833333334</v>
      </c>
      <c r="W258" s="2">
        <f t="shared" si="85"/>
        <v>0.9725330059183026</v>
      </c>
      <c r="X258" s="2">
        <f t="shared" si="86"/>
        <v>1.012357935887361</v>
      </c>
      <c r="Y258" s="19">
        <f t="shared" si="96"/>
        <v>0.973318880949474</v>
      </c>
      <c r="Z258" s="19">
        <f t="shared" si="97"/>
        <v>0.9783608937690677</v>
      </c>
    </row>
    <row r="259" spans="1:26" ht="12.75">
      <c r="B259" t="s">
        <v>7</v>
      </c>
      <c r="C259" s="1">
        <v>20802</v>
      </c>
      <c r="D259" s="1">
        <v>155434</v>
      </c>
      <c r="E259" s="1">
        <f t="shared" si="87"/>
        <v>18265.5</v>
      </c>
      <c r="F259" s="1">
        <f t="shared" si="88"/>
        <v>127378.08333333333</v>
      </c>
      <c r="G259" s="2">
        <f t="shared" si="92"/>
        <v>15.422408754127204</v>
      </c>
      <c r="H259" s="2">
        <f t="shared" si="93"/>
        <v>13.080471249699443</v>
      </c>
      <c r="I259" s="3">
        <f t="shared" si="102"/>
        <v>1.234894282237239</v>
      </c>
      <c r="J259" s="3">
        <f t="shared" si="102"/>
        <v>1.2713051064641894</v>
      </c>
      <c r="K259" s="3">
        <f t="shared" si="103"/>
        <v>3956.833333333332</v>
      </c>
      <c r="L259" s="3">
        <f t="shared" si="103"/>
        <v>33170.66666666667</v>
      </c>
      <c r="M259" s="1">
        <f t="shared" si="80"/>
        <v>17478</v>
      </c>
      <c r="N259" s="1">
        <f t="shared" si="80"/>
        <v>129237</v>
      </c>
      <c r="O259" s="1">
        <f t="shared" si="79"/>
        <v>18678.666666666668</v>
      </c>
      <c r="P259" s="1">
        <f t="shared" si="79"/>
        <v>138524</v>
      </c>
      <c r="Q259" s="1">
        <f t="shared" si="89"/>
        <v>18265.5</v>
      </c>
      <c r="R259" s="1">
        <f t="shared" si="89"/>
        <v>127378.08333333333</v>
      </c>
      <c r="S259" s="1">
        <f t="shared" si="81"/>
        <v>18005.5</v>
      </c>
      <c r="T259" s="1">
        <f t="shared" si="82"/>
        <v>127403.25</v>
      </c>
      <c r="U259" s="1">
        <f t="shared" si="83"/>
        <v>18028.541666666664</v>
      </c>
      <c r="V259" s="1">
        <f t="shared" si="84"/>
        <v>127371.125</v>
      </c>
      <c r="W259" s="2">
        <f t="shared" si="85"/>
        <v>1.1538370870263588</v>
      </c>
      <c r="X259" s="2">
        <f t="shared" si="86"/>
        <v>1.2203236801119564</v>
      </c>
      <c r="Y259" s="19">
        <f t="shared" si="96"/>
        <v>1.1933237254576723</v>
      </c>
      <c r="Z259" s="19">
        <f t="shared" si="97"/>
        <v>1.2396546949462524</v>
      </c>
    </row>
    <row r="260" spans="1:26" ht="12.75">
      <c r="B260" t="s">
        <v>8</v>
      </c>
      <c r="C260" s="1">
        <v>17610</v>
      </c>
      <c r="D260" s="1">
        <v>130722</v>
      </c>
      <c r="E260" s="1">
        <f t="shared" si="87"/>
        <v>18271.833333333332</v>
      </c>
      <c r="F260" s="1">
        <f t="shared" si="88"/>
        <v>128199.25</v>
      </c>
      <c r="G260" s="2">
        <f t="shared" si="92"/>
        <v>14.024358534327632</v>
      </c>
      <c r="H260" s="2">
        <f t="shared" si="93"/>
        <v>12.761868322041693</v>
      </c>
      <c r="I260" s="3">
        <f t="shared" si="102"/>
        <v>1.045403726093538</v>
      </c>
      <c r="J260" s="3">
        <f t="shared" si="102"/>
        <v>1.0691840017448677</v>
      </c>
      <c r="K260" s="3">
        <f t="shared" si="103"/>
        <v>764.8333333333321</v>
      </c>
      <c r="L260" s="3">
        <f t="shared" si="103"/>
        <v>8458.666666666672</v>
      </c>
      <c r="M260" s="1">
        <f t="shared" si="80"/>
        <v>18678.666666666668</v>
      </c>
      <c r="N260" s="1">
        <f t="shared" si="80"/>
        <v>138524</v>
      </c>
      <c r="O260" s="1">
        <f t="shared" si="79"/>
        <v>18701</v>
      </c>
      <c r="P260" s="1">
        <f t="shared" si="79"/>
        <v>140382.33333333334</v>
      </c>
      <c r="Q260" s="1">
        <f t="shared" si="89"/>
        <v>18271.833333333332</v>
      </c>
      <c r="R260" s="1">
        <f t="shared" si="89"/>
        <v>128199.25</v>
      </c>
      <c r="S260" s="1">
        <f t="shared" si="81"/>
        <v>17874.166666666668</v>
      </c>
      <c r="T260" s="1">
        <f t="shared" si="82"/>
        <v>126915.41666666667</v>
      </c>
      <c r="U260" s="1">
        <f t="shared" si="83"/>
        <v>17939.833333333336</v>
      </c>
      <c r="V260" s="1">
        <f t="shared" si="84"/>
        <v>127159.33333333334</v>
      </c>
      <c r="W260" s="2">
        <f t="shared" si="85"/>
        <v>0.9816144705915141</v>
      </c>
      <c r="X260" s="2">
        <f t="shared" si="86"/>
        <v>1.0280173430708979</v>
      </c>
      <c r="Y260" s="19">
        <f t="shared" si="96"/>
        <v>1.0194441856341472</v>
      </c>
      <c r="Z260" s="19">
        <f t="shared" si="97"/>
        <v>1.0295562908936993</v>
      </c>
    </row>
    <row r="261" spans="1:26" ht="12.75">
      <c r="B261" t="s">
        <v>9</v>
      </c>
      <c r="C261" s="1">
        <v>17691</v>
      </c>
      <c r="D261" s="1">
        <v>134991</v>
      </c>
      <c r="E261" s="1">
        <f t="shared" si="87"/>
        <v>18240.333333333332</v>
      </c>
      <c r="F261" s="1">
        <f t="shared" si="88"/>
        <v>128542.75</v>
      </c>
      <c r="G261" s="2">
        <f t="shared" si="92"/>
        <v>11.298458284180114</v>
      </c>
      <c r="H261" s="2">
        <f t="shared" si="93"/>
        <v>11.120131916674652</v>
      </c>
      <c r="I261" s="3">
        <f t="shared" si="102"/>
        <v>1.0502122270483125</v>
      </c>
      <c r="J261" s="3">
        <f t="shared" si="102"/>
        <v>1.1041004389432645</v>
      </c>
      <c r="K261" s="3">
        <f t="shared" si="103"/>
        <v>845.8333333333321</v>
      </c>
      <c r="L261" s="3">
        <f t="shared" si="103"/>
        <v>12727.666666666672</v>
      </c>
      <c r="M261" s="1">
        <f t="shared" si="80"/>
        <v>18701</v>
      </c>
      <c r="N261" s="1">
        <f t="shared" si="80"/>
        <v>140382.33333333334</v>
      </c>
      <c r="O261" s="1">
        <f t="shared" si="79"/>
        <v>18744.666666666668</v>
      </c>
      <c r="P261" s="1">
        <f t="shared" si="79"/>
        <v>139566</v>
      </c>
      <c r="Q261" s="1">
        <f t="shared" si="89"/>
        <v>18240.333333333332</v>
      </c>
      <c r="R261" s="1">
        <f t="shared" si="89"/>
        <v>128542.75</v>
      </c>
      <c r="S261" s="1">
        <f t="shared" si="81"/>
        <v>17544.333333333332</v>
      </c>
      <c r="T261" s="1">
        <f t="shared" si="82"/>
        <v>125701.5</v>
      </c>
      <c r="U261" s="1">
        <f t="shared" si="83"/>
        <v>17709.25</v>
      </c>
      <c r="V261" s="1">
        <f t="shared" si="84"/>
        <v>126308.45833333334</v>
      </c>
      <c r="W261" s="2">
        <f t="shared" si="85"/>
        <v>0.9989694651100414</v>
      </c>
      <c r="X261" s="2">
        <f t="shared" si="86"/>
        <v>1.0687407777850717</v>
      </c>
      <c r="Y261" s="19">
        <f t="shared" si="96"/>
        <v>0.9927550172131242</v>
      </c>
      <c r="Z261" s="19">
        <f t="shared" si="97"/>
        <v>1.0589397474869864</v>
      </c>
    </row>
    <row r="262" spans="1:26" ht="12.75">
      <c r="B262" t="s">
        <v>10</v>
      </c>
      <c r="C262" s="1">
        <v>20933</v>
      </c>
      <c r="D262" s="1">
        <v>152985</v>
      </c>
      <c r="E262" s="1">
        <f t="shared" si="87"/>
        <v>18191.916666666668</v>
      </c>
      <c r="F262" s="1">
        <f t="shared" si="88"/>
        <v>128333.41666666667</v>
      </c>
      <c r="G262" s="2">
        <f t="shared" si="92"/>
        <v>8.443364827675282</v>
      </c>
      <c r="H262" s="2">
        <f t="shared" si="93"/>
        <v>8.52452546977348</v>
      </c>
      <c r="I262" s="3">
        <f t="shared" si="102"/>
        <v>1.2426709936579234</v>
      </c>
      <c r="J262" s="3">
        <f t="shared" si="102"/>
        <v>1.2512745712805693</v>
      </c>
      <c r="K262" s="3">
        <f t="shared" si="103"/>
        <v>4087.833333333332</v>
      </c>
      <c r="L262" s="3">
        <f t="shared" si="103"/>
        <v>30721.66666666667</v>
      </c>
      <c r="M262" s="1">
        <f t="shared" si="80"/>
        <v>18744.666666666668</v>
      </c>
      <c r="N262" s="1">
        <f t="shared" si="80"/>
        <v>139566</v>
      </c>
      <c r="O262" s="1">
        <f t="shared" si="79"/>
        <v>20481.333333333332</v>
      </c>
      <c r="P262" s="1">
        <f t="shared" si="79"/>
        <v>148823.66666666666</v>
      </c>
      <c r="Q262" s="1">
        <f t="shared" si="89"/>
        <v>18191.916666666668</v>
      </c>
      <c r="R262" s="1">
        <f t="shared" si="89"/>
        <v>128333.41666666667</v>
      </c>
      <c r="S262" s="1">
        <f t="shared" si="81"/>
        <v>17297.416666666668</v>
      </c>
      <c r="T262" s="1">
        <f t="shared" si="82"/>
        <v>124586.5</v>
      </c>
      <c r="U262" s="1">
        <f t="shared" si="83"/>
        <v>17420.875</v>
      </c>
      <c r="V262" s="1">
        <f t="shared" si="84"/>
        <v>125144</v>
      </c>
      <c r="W262" s="2">
        <f t="shared" si="85"/>
        <v>1.2016043970236856</v>
      </c>
      <c r="X262" s="2">
        <f t="shared" si="86"/>
        <v>1.2224717125870996</v>
      </c>
      <c r="Y262" s="19">
        <f t="shared" si="96"/>
        <v>1.1872543936110616</v>
      </c>
      <c r="Z262" s="19">
        <f t="shared" si="97"/>
        <v>1.2239915904813243</v>
      </c>
    </row>
    <row r="263" spans="1:26" ht="12.75">
      <c r="B263" t="s">
        <v>11</v>
      </c>
      <c r="C263" s="1">
        <v>22820</v>
      </c>
      <c r="D263" s="1">
        <v>158495</v>
      </c>
      <c r="E263" s="1">
        <f t="shared" si="87"/>
        <v>18051.583333333332</v>
      </c>
      <c r="F263" s="1">
        <f t="shared" si="88"/>
        <v>127339</v>
      </c>
      <c r="G263" s="2">
        <f t="shared" si="92"/>
        <v>5.2867183171156</v>
      </c>
      <c r="H263" s="2">
        <f t="shared" si="93"/>
        <v>5.932070616389069</v>
      </c>
      <c r="I263" s="3">
        <f t="shared" si="102"/>
        <v>1.354691256641371</v>
      </c>
      <c r="J263" s="3">
        <f t="shared" si="102"/>
        <v>1.2963412306769542</v>
      </c>
      <c r="K263" s="3">
        <f t="shared" si="103"/>
        <v>5974.833333333332</v>
      </c>
      <c r="L263" s="3">
        <f t="shared" si="103"/>
        <v>36231.66666666667</v>
      </c>
      <c r="M263" s="1">
        <f t="shared" si="80"/>
        <v>20481.333333333332</v>
      </c>
      <c r="N263" s="1">
        <f t="shared" si="80"/>
        <v>148823.66666666666</v>
      </c>
      <c r="O263" s="1">
        <f aca="true" t="shared" si="104" ref="O263:P325">AVERAGE(C262:C264)</f>
        <v>19234.333333333332</v>
      </c>
      <c r="P263" s="1">
        <f t="shared" si="104"/>
        <v>134073.66666666666</v>
      </c>
      <c r="Q263" s="1">
        <f t="shared" si="89"/>
        <v>18051.583333333332</v>
      </c>
      <c r="R263" s="1">
        <f t="shared" si="89"/>
        <v>127339</v>
      </c>
      <c r="S263" s="1">
        <f t="shared" si="81"/>
        <v>16845.166666666668</v>
      </c>
      <c r="T263" s="1">
        <f t="shared" si="82"/>
        <v>122263.33333333333</v>
      </c>
      <c r="U263" s="1">
        <f t="shared" si="83"/>
        <v>17071.291666666668</v>
      </c>
      <c r="V263" s="1">
        <f t="shared" si="84"/>
        <v>123424.91666666666</v>
      </c>
      <c r="W263" s="2">
        <f t="shared" si="85"/>
        <v>1.3367471217516735</v>
      </c>
      <c r="X263" s="2">
        <f t="shared" si="86"/>
        <v>1.2841410331112235</v>
      </c>
      <c r="Y263" s="19">
        <f t="shared" si="96"/>
        <v>1.3475656982698483</v>
      </c>
      <c r="Z263" s="19">
        <f t="shared" si="97"/>
        <v>1.3445998632244374</v>
      </c>
    </row>
    <row r="264" spans="1:26" ht="12.75">
      <c r="B264" t="s">
        <v>12</v>
      </c>
      <c r="C264" s="1">
        <v>13950</v>
      </c>
      <c r="D264" s="1">
        <v>90741</v>
      </c>
      <c r="E264" s="1">
        <f t="shared" si="87"/>
        <v>18005.5</v>
      </c>
      <c r="F264" s="1">
        <f t="shared" si="88"/>
        <v>127403.25</v>
      </c>
      <c r="G264" s="2">
        <f t="shared" si="92"/>
        <v>3.536909696432417</v>
      </c>
      <c r="H264" s="2">
        <f t="shared" si="93"/>
        <v>4.69470643703994</v>
      </c>
      <c r="I264" s="3">
        <f t="shared" si="102"/>
        <v>0.8281307199889186</v>
      </c>
      <c r="J264" s="3">
        <f t="shared" si="102"/>
        <v>0.742176722375201</v>
      </c>
      <c r="K264" s="3">
        <f t="shared" si="103"/>
        <v>-2895.166666666668</v>
      </c>
      <c r="L264" s="3">
        <f t="shared" si="103"/>
        <v>-31522.33333333333</v>
      </c>
      <c r="M264" s="1">
        <f aca="true" t="shared" si="105" ref="M264:N326">AVERAGE(C262:C264)</f>
        <v>19234.333333333332</v>
      </c>
      <c r="N264" s="1">
        <f t="shared" si="105"/>
        <v>134073.66666666666</v>
      </c>
      <c r="O264" s="1">
        <f t="shared" si="104"/>
        <v>16797</v>
      </c>
      <c r="P264" s="1">
        <f t="shared" si="104"/>
        <v>113617</v>
      </c>
      <c r="Q264" s="1">
        <f t="shared" si="89"/>
        <v>18005.5</v>
      </c>
      <c r="R264" s="1">
        <f t="shared" si="89"/>
        <v>127403.25</v>
      </c>
      <c r="S264" s="1">
        <f t="shared" si="81"/>
        <v>16956.25</v>
      </c>
      <c r="T264" s="1">
        <f t="shared" si="82"/>
        <v>121929.5</v>
      </c>
      <c r="U264" s="1">
        <f t="shared" si="83"/>
        <v>16900.708333333336</v>
      </c>
      <c r="V264" s="1">
        <f t="shared" si="84"/>
        <v>122096.41666666666</v>
      </c>
      <c r="W264" s="2">
        <f t="shared" si="85"/>
        <v>0.8254091914293532</v>
      </c>
      <c r="X264" s="2">
        <f t="shared" si="86"/>
        <v>0.7431913439993121</v>
      </c>
      <c r="Y264" s="19">
        <f t="shared" si="96"/>
        <v>0.7967448843666687</v>
      </c>
      <c r="Z264" s="19">
        <f t="shared" si="97"/>
        <v>0.7102853080354207</v>
      </c>
    </row>
    <row r="265" spans="1:26" ht="12.75">
      <c r="B265" t="s">
        <v>13</v>
      </c>
      <c r="C265" s="1">
        <v>13621</v>
      </c>
      <c r="D265" s="1">
        <v>91615</v>
      </c>
      <c r="E265" s="1">
        <f t="shared" si="87"/>
        <v>17874.166666666668</v>
      </c>
      <c r="F265" s="1">
        <f t="shared" si="88"/>
        <v>126915.41666666667</v>
      </c>
      <c r="G265" s="2">
        <f t="shared" si="92"/>
        <v>1.0425057825388535</v>
      </c>
      <c r="H265" s="2">
        <f t="shared" si="93"/>
        <v>3.0243317050864107</v>
      </c>
      <c r="I265" s="3">
        <f t="shared" si="102"/>
        <v>0.8085998951232302</v>
      </c>
      <c r="J265" s="3">
        <f t="shared" si="102"/>
        <v>0.7493252269691104</v>
      </c>
      <c r="K265" s="3">
        <f t="shared" si="103"/>
        <v>-3224.166666666668</v>
      </c>
      <c r="L265" s="3">
        <f t="shared" si="103"/>
        <v>-30648.33333333333</v>
      </c>
      <c r="M265" s="1">
        <f t="shared" si="105"/>
        <v>16797</v>
      </c>
      <c r="N265" s="1">
        <f t="shared" si="105"/>
        <v>113617</v>
      </c>
      <c r="O265" s="1">
        <f t="shared" si="104"/>
        <v>13918.666666666666</v>
      </c>
      <c r="P265" s="1">
        <f t="shared" si="104"/>
        <v>96310.66666666667</v>
      </c>
      <c r="Q265" s="1">
        <f t="shared" si="89"/>
        <v>17874.166666666668</v>
      </c>
      <c r="R265" s="1">
        <f t="shared" si="89"/>
        <v>126915.41666666667</v>
      </c>
      <c r="S265" s="1">
        <f t="shared" si="81"/>
        <v>16991.166666666668</v>
      </c>
      <c r="T265" s="1">
        <f t="shared" si="82"/>
        <v>121440.66666666667</v>
      </c>
      <c r="U265" s="1">
        <f t="shared" si="83"/>
        <v>16973.708333333336</v>
      </c>
      <c r="V265" s="1">
        <f t="shared" si="84"/>
        <v>121685.08333333334</v>
      </c>
      <c r="W265" s="2">
        <f t="shared" si="85"/>
        <v>0.8024763789095389</v>
      </c>
      <c r="X265" s="2">
        <f t="shared" si="86"/>
        <v>0.7528860357439044</v>
      </c>
      <c r="Y265" s="19">
        <f t="shared" si="96"/>
        <v>0.7980185978178754</v>
      </c>
      <c r="Z265" s="19">
        <f t="shared" si="97"/>
        <v>0.7506637973828779</v>
      </c>
    </row>
    <row r="266" spans="1:26" ht="12.75">
      <c r="B266" t="s">
        <v>14</v>
      </c>
      <c r="C266" s="1">
        <v>14185</v>
      </c>
      <c r="D266" s="1">
        <v>106576</v>
      </c>
      <c r="E266" s="1">
        <f t="shared" si="87"/>
        <v>17544.333333333332</v>
      </c>
      <c r="F266" s="1">
        <f t="shared" si="88"/>
        <v>125701.5</v>
      </c>
      <c r="G266" s="2">
        <f t="shared" si="92"/>
        <v>-1.7871554326073067</v>
      </c>
      <c r="H266" s="2">
        <f t="shared" si="93"/>
        <v>1.506837700013321</v>
      </c>
      <c r="I266" s="3">
        <f t="shared" si="102"/>
        <v>0.8420813091786961</v>
      </c>
      <c r="J266" s="3">
        <f t="shared" si="102"/>
        <v>0.8716922489708008</v>
      </c>
      <c r="K266" s="3">
        <f t="shared" si="103"/>
        <v>-2660.166666666668</v>
      </c>
      <c r="L266" s="3">
        <f t="shared" si="103"/>
        <v>-15687.333333333328</v>
      </c>
      <c r="M266" s="1">
        <f t="shared" si="105"/>
        <v>13918.666666666666</v>
      </c>
      <c r="N266" s="1">
        <f t="shared" si="105"/>
        <v>96310.66666666667</v>
      </c>
      <c r="O266" s="1">
        <f t="shared" si="104"/>
        <v>14397</v>
      </c>
      <c r="P266" s="1">
        <f t="shared" si="104"/>
        <v>102960</v>
      </c>
      <c r="Q266" s="1">
        <f t="shared" si="89"/>
        <v>17544.333333333332</v>
      </c>
      <c r="R266" s="1">
        <f t="shared" si="89"/>
        <v>125701.5</v>
      </c>
      <c r="S266" s="1">
        <f t="shared" si="81"/>
        <v>17154.75</v>
      </c>
      <c r="T266" s="1">
        <f t="shared" si="82"/>
        <v>121530.33333333333</v>
      </c>
      <c r="U266" s="1">
        <f t="shared" si="83"/>
        <v>17072.958333333336</v>
      </c>
      <c r="V266" s="1">
        <f t="shared" si="84"/>
        <v>121485.5</v>
      </c>
      <c r="W266" s="2">
        <f t="shared" si="85"/>
        <v>0.8308460504062222</v>
      </c>
      <c r="X266" s="2">
        <f t="shared" si="86"/>
        <v>0.8772734194615819</v>
      </c>
      <c r="Y266" s="19">
        <f t="shared" si="96"/>
        <v>0.9503326956828797</v>
      </c>
      <c r="Z266" s="19">
        <f t="shared" si="97"/>
        <v>0.9494634310676365</v>
      </c>
    </row>
    <row r="267" spans="1:26" ht="12.75">
      <c r="B267" t="s">
        <v>15</v>
      </c>
      <c r="C267" s="1">
        <v>15385</v>
      </c>
      <c r="D267" s="1">
        <v>110689</v>
      </c>
      <c r="E267" s="1">
        <f t="shared" si="87"/>
        <v>17297.416666666668</v>
      </c>
      <c r="F267" s="1">
        <f t="shared" si="88"/>
        <v>124586.5</v>
      </c>
      <c r="G267" s="2">
        <f t="shared" si="92"/>
        <v>-4.306835522403205</v>
      </c>
      <c r="H267" s="2">
        <f t="shared" si="93"/>
        <v>-0.3007572948648516</v>
      </c>
      <c r="I267" s="3">
        <f t="shared" si="102"/>
        <v>0.9133183603605386</v>
      </c>
      <c r="J267" s="3">
        <f t="shared" si="102"/>
        <v>0.9053327517107882</v>
      </c>
      <c r="K267" s="3">
        <f t="shared" si="103"/>
        <v>-1460.1666666666679</v>
      </c>
      <c r="L267" s="3">
        <f t="shared" si="103"/>
        <v>-11574.333333333328</v>
      </c>
      <c r="M267" s="1">
        <f t="shared" si="105"/>
        <v>14397</v>
      </c>
      <c r="N267" s="1">
        <f t="shared" si="105"/>
        <v>102960</v>
      </c>
      <c r="O267" s="1">
        <f t="shared" si="104"/>
        <v>14361</v>
      </c>
      <c r="P267" s="1">
        <f t="shared" si="104"/>
        <v>106633.33333333333</v>
      </c>
      <c r="Q267" s="1">
        <f t="shared" si="89"/>
        <v>17297.416666666668</v>
      </c>
      <c r="R267" s="1">
        <f t="shared" si="89"/>
        <v>124586.5</v>
      </c>
      <c r="S267" s="1">
        <f t="shared" si="81"/>
        <v>17241.583333333332</v>
      </c>
      <c r="T267" s="1">
        <f t="shared" si="82"/>
        <v>121281.16666666667</v>
      </c>
      <c r="U267" s="1">
        <f t="shared" si="83"/>
        <v>17198.166666666664</v>
      </c>
      <c r="V267" s="1">
        <f t="shared" si="84"/>
        <v>121405.75</v>
      </c>
      <c r="W267" s="2">
        <f t="shared" si="85"/>
        <v>0.8945720958629313</v>
      </c>
      <c r="X267" s="2">
        <f t="shared" si="86"/>
        <v>0.9117278217876831</v>
      </c>
      <c r="Y267" s="19">
        <f t="shared" si="96"/>
        <v>0.9636945213726241</v>
      </c>
      <c r="Z267" s="19">
        <f t="shared" si="97"/>
        <v>0.9531560806783824</v>
      </c>
    </row>
    <row r="268" spans="1:26" ht="12.75">
      <c r="B268" t="s">
        <v>16</v>
      </c>
      <c r="C268" s="1">
        <v>13513</v>
      </c>
      <c r="D268" s="1">
        <v>102635</v>
      </c>
      <c r="E268" s="1">
        <f t="shared" si="87"/>
        <v>16845.166666666668</v>
      </c>
      <c r="F268" s="1">
        <f t="shared" si="88"/>
        <v>122263.33333333333</v>
      </c>
      <c r="G268" s="2">
        <f t="shared" si="92"/>
        <v>-7.300250847239994</v>
      </c>
      <c r="H268" s="2">
        <f t="shared" si="93"/>
        <v>-2.354094524505669</v>
      </c>
      <c r="I268" s="3">
        <f t="shared" si="102"/>
        <v>0.8021885605168644</v>
      </c>
      <c r="J268" s="3">
        <f t="shared" si="102"/>
        <v>0.8394585457618802</v>
      </c>
      <c r="K268" s="3">
        <f t="shared" si="103"/>
        <v>-3332.166666666668</v>
      </c>
      <c r="L268" s="3">
        <f t="shared" si="103"/>
        <v>-19628.33333333333</v>
      </c>
      <c r="M268" s="1">
        <f t="shared" si="105"/>
        <v>14361</v>
      </c>
      <c r="N268" s="1">
        <f t="shared" si="105"/>
        <v>106633.33333333333</v>
      </c>
      <c r="O268" s="1">
        <f t="shared" si="104"/>
        <v>14746.333333333334</v>
      </c>
      <c r="P268" s="1">
        <f t="shared" si="104"/>
        <v>104059.66666666667</v>
      </c>
      <c r="Q268" s="1">
        <f t="shared" si="89"/>
        <v>16845.166666666668</v>
      </c>
      <c r="R268" s="1">
        <f t="shared" si="89"/>
        <v>122263.33333333333</v>
      </c>
      <c r="S268" s="1">
        <f aca="true" t="shared" si="106" ref="S268:S321">AVERAGE(C262:C273)</f>
        <v>17408.416666666668</v>
      </c>
      <c r="T268" s="1">
        <f aca="true" t="shared" si="107" ref="T268:T321">AVERAGE(D262:D273)</f>
        <v>121821.16666666667</v>
      </c>
      <c r="U268" s="1">
        <f t="shared" si="83"/>
        <v>17325</v>
      </c>
      <c r="V268" s="1">
        <f t="shared" si="84"/>
        <v>121551.16666666667</v>
      </c>
      <c r="W268" s="2">
        <f t="shared" si="85"/>
        <v>0.77997113997114</v>
      </c>
      <c r="X268" s="2">
        <f t="shared" si="86"/>
        <v>0.8443769222014871</v>
      </c>
      <c r="Y268" s="19">
        <f t="shared" si="96"/>
        <v>0.9717118679561348</v>
      </c>
      <c r="Z268" s="19">
        <f t="shared" si="97"/>
        <v>0.9910228691225408</v>
      </c>
    </row>
    <row r="269" spans="1:26" ht="12.75">
      <c r="A269">
        <v>2001</v>
      </c>
      <c r="B269" t="s">
        <v>5</v>
      </c>
      <c r="C269" s="1">
        <v>15341</v>
      </c>
      <c r="D269" s="1">
        <v>98855</v>
      </c>
      <c r="E269" s="1">
        <f t="shared" si="87"/>
        <v>16956.25</v>
      </c>
      <c r="F269" s="1">
        <f t="shared" si="88"/>
        <v>121929.5</v>
      </c>
      <c r="G269" s="2">
        <f t="shared" si="92"/>
        <v>-7.031731889520941</v>
      </c>
      <c r="H269" s="2">
        <f t="shared" si="93"/>
        <v>-3.5147785557623337</v>
      </c>
      <c r="I269" s="3">
        <f>C269/AVERAGE(C$269:C$280)</f>
        <v>0.8376918561528205</v>
      </c>
      <c r="J269" s="3">
        <f>D269/AVERAGE(D$269:D$280)</f>
        <v>0.7914473038978577</v>
      </c>
      <c r="K269" s="3">
        <f>C269-AVERAGE(C$269:C$280)</f>
        <v>-2972.416666666668</v>
      </c>
      <c r="L269" s="3">
        <f>D269-AVERAGE(D$269:D$280)</f>
        <v>-26049.08333333333</v>
      </c>
      <c r="M269" s="1">
        <f t="shared" si="105"/>
        <v>14746.333333333334</v>
      </c>
      <c r="N269" s="1">
        <f t="shared" si="105"/>
        <v>104059.66666666667</v>
      </c>
      <c r="O269" s="1">
        <f t="shared" si="104"/>
        <v>15632.333333333334</v>
      </c>
      <c r="P269" s="1">
        <f t="shared" si="104"/>
        <v>108346.66666666667</v>
      </c>
      <c r="Q269" s="1">
        <f t="shared" si="89"/>
        <v>16956.25</v>
      </c>
      <c r="R269" s="1">
        <f t="shared" si="89"/>
        <v>121929.5</v>
      </c>
      <c r="S269" s="1">
        <f t="shared" si="106"/>
        <v>17486.75</v>
      </c>
      <c r="T269" s="1">
        <f t="shared" si="107"/>
        <v>122189.25</v>
      </c>
      <c r="U269" s="1">
        <f aca="true" t="shared" si="108" ref="U269:U321">AVERAGE(S268:S269)</f>
        <v>17447.583333333336</v>
      </c>
      <c r="V269" s="1">
        <f aca="true" t="shared" si="109" ref="V269:V321">AVERAGE(T268:T269)</f>
        <v>122005.20833333334</v>
      </c>
      <c r="W269" s="2">
        <f aca="true" t="shared" si="110" ref="W269:W326">C269/U269</f>
        <v>0.8792621709787887</v>
      </c>
      <c r="X269" s="2">
        <f aca="true" t="shared" si="111" ref="X269:X326">D269/V269</f>
        <v>0.810252294557097</v>
      </c>
      <c r="Y269" s="19">
        <f t="shared" si="96"/>
        <v>0.8148441038504554</v>
      </c>
      <c r="Z269" s="19">
        <f t="shared" si="97"/>
        <v>0.7904959001948183</v>
      </c>
    </row>
    <row r="270" spans="1:26" ht="12.75">
      <c r="B270" t="s">
        <v>6</v>
      </c>
      <c r="C270" s="1">
        <v>18043</v>
      </c>
      <c r="D270" s="1">
        <v>123550</v>
      </c>
      <c r="E270" s="1">
        <f t="shared" si="87"/>
        <v>16991.166666666668</v>
      </c>
      <c r="F270" s="1">
        <f t="shared" si="88"/>
        <v>121440.66666666667</v>
      </c>
      <c r="G270" s="2">
        <f t="shared" si="92"/>
        <v>-7.283822619957064</v>
      </c>
      <c r="H270" s="2">
        <f t="shared" si="93"/>
        <v>-4.761879865529693</v>
      </c>
      <c r="I270" s="3">
        <f aca="true" t="shared" si="112" ref="I270:J280">C270/AVERAGE(C$269:C$280)</f>
        <v>0.9852339587096891</v>
      </c>
      <c r="J270" s="3">
        <f t="shared" si="112"/>
        <v>0.9891590146839342</v>
      </c>
      <c r="K270" s="3">
        <f aca="true" t="shared" si="113" ref="K270:L280">C270-AVERAGE(C$269:C$280)</f>
        <v>-270.4166666666679</v>
      </c>
      <c r="L270" s="3">
        <f t="shared" si="113"/>
        <v>-1354.0833333333285</v>
      </c>
      <c r="M270" s="1">
        <f t="shared" si="105"/>
        <v>15632.333333333334</v>
      </c>
      <c r="N270" s="1">
        <f t="shared" si="105"/>
        <v>108346.66666666667</v>
      </c>
      <c r="O270" s="1">
        <f t="shared" si="104"/>
        <v>18716.333333333332</v>
      </c>
      <c r="P270" s="1">
        <f t="shared" si="104"/>
        <v>126305</v>
      </c>
      <c r="Q270" s="1">
        <f t="shared" si="89"/>
        <v>16991.166666666668</v>
      </c>
      <c r="R270" s="1">
        <f t="shared" si="89"/>
        <v>121440.66666666667</v>
      </c>
      <c r="S270" s="1">
        <f t="shared" si="106"/>
        <v>17575.5</v>
      </c>
      <c r="T270" s="1">
        <f t="shared" si="107"/>
        <v>123024.16666666667</v>
      </c>
      <c r="U270" s="1">
        <f t="shared" si="108"/>
        <v>17531.125</v>
      </c>
      <c r="V270" s="1">
        <f t="shared" si="109"/>
        <v>122606.70833333334</v>
      </c>
      <c r="W270" s="2">
        <f t="shared" si="110"/>
        <v>1.029198069148443</v>
      </c>
      <c r="X270" s="2">
        <f t="shared" si="111"/>
        <v>1.007693638296708</v>
      </c>
      <c r="Y270" s="19">
        <f t="shared" si="96"/>
        <v>0.9930431060086023</v>
      </c>
      <c r="Z270" s="19">
        <f t="shared" si="97"/>
        <v>0.9968638303582568</v>
      </c>
    </row>
    <row r="271" spans="1:26" ht="12.75">
      <c r="B271" t="s">
        <v>7</v>
      </c>
      <c r="C271" s="1">
        <v>22765</v>
      </c>
      <c r="D271" s="1">
        <v>156510</v>
      </c>
      <c r="E271" s="1">
        <f t="shared" si="87"/>
        <v>17154.75</v>
      </c>
      <c r="F271" s="1">
        <f t="shared" si="88"/>
        <v>121530.33333333333</v>
      </c>
      <c r="G271" s="2">
        <f t="shared" si="92"/>
        <v>-6.081136568941446</v>
      </c>
      <c r="H271" s="2">
        <f t="shared" si="93"/>
        <v>-4.590860410968148</v>
      </c>
      <c r="I271" s="3">
        <f t="shared" si="112"/>
        <v>1.2430777071454897</v>
      </c>
      <c r="J271" s="3">
        <f t="shared" si="112"/>
        <v>1.2530415005113924</v>
      </c>
      <c r="K271" s="3">
        <f t="shared" si="113"/>
        <v>4451.583333333332</v>
      </c>
      <c r="L271" s="3">
        <f t="shared" si="113"/>
        <v>31605.91666666667</v>
      </c>
      <c r="M271" s="1">
        <f t="shared" si="105"/>
        <v>18716.333333333332</v>
      </c>
      <c r="N271" s="1">
        <f t="shared" si="105"/>
        <v>126305</v>
      </c>
      <c r="O271" s="1">
        <f t="shared" si="104"/>
        <v>19820</v>
      </c>
      <c r="P271" s="1">
        <f t="shared" si="104"/>
        <v>135930.66666666666</v>
      </c>
      <c r="Q271" s="1">
        <f t="shared" si="89"/>
        <v>17154.75</v>
      </c>
      <c r="R271" s="1">
        <f t="shared" si="89"/>
        <v>121530.33333333333</v>
      </c>
      <c r="S271" s="1">
        <f t="shared" si="106"/>
        <v>17704.083333333332</v>
      </c>
      <c r="T271" s="1">
        <f t="shared" si="107"/>
        <v>123264.5</v>
      </c>
      <c r="U271" s="1">
        <f t="shared" si="108"/>
        <v>17639.791666666664</v>
      </c>
      <c r="V271" s="1">
        <f t="shared" si="109"/>
        <v>123144.33333333334</v>
      </c>
      <c r="W271" s="2">
        <f t="shared" si="110"/>
        <v>1.290548121552834</v>
      </c>
      <c r="X271" s="2">
        <f t="shared" si="111"/>
        <v>1.2709476413855827</v>
      </c>
      <c r="Y271" s="19">
        <f t="shared" si="96"/>
        <v>1.230366448804292</v>
      </c>
      <c r="Z271" s="19">
        <f t="shared" si="97"/>
        <v>1.2632473316551664</v>
      </c>
    </row>
    <row r="272" spans="1:26" ht="12.75">
      <c r="B272" t="s">
        <v>8</v>
      </c>
      <c r="C272" s="1">
        <v>18652</v>
      </c>
      <c r="D272" s="1">
        <v>127732</v>
      </c>
      <c r="E272" s="1">
        <f t="shared" si="87"/>
        <v>17241.583333333332</v>
      </c>
      <c r="F272" s="1">
        <f t="shared" si="88"/>
        <v>121281.16666666667</v>
      </c>
      <c r="G272" s="2">
        <f t="shared" si="92"/>
        <v>-5.638459924656345</v>
      </c>
      <c r="H272" s="2">
        <f t="shared" si="93"/>
        <v>-5.396352422758568</v>
      </c>
      <c r="I272" s="3">
        <f t="shared" si="112"/>
        <v>1.0184882667989315</v>
      </c>
      <c r="J272" s="3">
        <f t="shared" si="112"/>
        <v>1.0226407063019691</v>
      </c>
      <c r="K272" s="3">
        <f t="shared" si="113"/>
        <v>338.5833333333321</v>
      </c>
      <c r="L272" s="3">
        <f t="shared" si="113"/>
        <v>2827.9166666666715</v>
      </c>
      <c r="M272" s="1">
        <f t="shared" si="105"/>
        <v>19820</v>
      </c>
      <c r="N272" s="1">
        <f t="shared" si="105"/>
        <v>135930.66666666666</v>
      </c>
      <c r="O272" s="1">
        <f t="shared" si="104"/>
        <v>20370</v>
      </c>
      <c r="P272" s="1">
        <f t="shared" si="104"/>
        <v>141904.33333333334</v>
      </c>
      <c r="Q272" s="1">
        <f t="shared" si="89"/>
        <v>17241.583333333332</v>
      </c>
      <c r="R272" s="1">
        <f t="shared" si="89"/>
        <v>121281.16666666667</v>
      </c>
      <c r="S272" s="1">
        <f t="shared" si="106"/>
        <v>17687.25</v>
      </c>
      <c r="T272" s="1">
        <f t="shared" si="107"/>
        <v>122983.58333333333</v>
      </c>
      <c r="U272" s="1">
        <f t="shared" si="108"/>
        <v>17695.666666666664</v>
      </c>
      <c r="V272" s="1">
        <f t="shared" si="109"/>
        <v>123124.04166666666</v>
      </c>
      <c r="W272" s="2">
        <f t="shared" si="110"/>
        <v>1.0540433627818488</v>
      </c>
      <c r="X272" s="2">
        <f t="shared" si="111"/>
        <v>1.0374253335981973</v>
      </c>
      <c r="Y272" s="19">
        <f t="shared" si="96"/>
        <v>1.0117703362397854</v>
      </c>
      <c r="Z272" s="19">
        <f t="shared" si="97"/>
        <v>1.017534578382239</v>
      </c>
    </row>
    <row r="273" spans="1:26" ht="12.75">
      <c r="B273" t="s">
        <v>9</v>
      </c>
      <c r="C273" s="1">
        <v>19693</v>
      </c>
      <c r="D273" s="1">
        <v>141471</v>
      </c>
      <c r="E273" s="1">
        <f aca="true" t="shared" si="114" ref="E273:E326">AVERAGE(C262:C273)</f>
        <v>17408.416666666668</v>
      </c>
      <c r="F273" s="1">
        <f aca="true" t="shared" si="115" ref="F273:F326">AVERAGE(D262:D273)</f>
        <v>121821.16666666667</v>
      </c>
      <c r="G273" s="2">
        <f t="shared" si="92"/>
        <v>-4.560863288317094</v>
      </c>
      <c r="H273" s="2">
        <f t="shared" si="93"/>
        <v>-5.229064520039685</v>
      </c>
      <c r="I273" s="3">
        <f t="shared" si="112"/>
        <v>1.075331837769213</v>
      </c>
      <c r="J273" s="3">
        <f t="shared" si="112"/>
        <v>1.1326371102092339</v>
      </c>
      <c r="K273" s="3">
        <f t="shared" si="113"/>
        <v>1379.5833333333321</v>
      </c>
      <c r="L273" s="3">
        <f t="shared" si="113"/>
        <v>16566.91666666667</v>
      </c>
      <c r="M273" s="1">
        <f t="shared" si="105"/>
        <v>20370</v>
      </c>
      <c r="N273" s="1">
        <f t="shared" si="105"/>
        <v>141904.33333333334</v>
      </c>
      <c r="O273" s="1">
        <f t="shared" si="104"/>
        <v>20072.666666666668</v>
      </c>
      <c r="P273" s="1">
        <f t="shared" si="104"/>
        <v>142201.66666666666</v>
      </c>
      <c r="Q273" s="1">
        <f aca="true" t="shared" si="116" ref="Q273:R325">AVERAGE(C262:C273)</f>
        <v>17408.416666666668</v>
      </c>
      <c r="R273" s="1">
        <f t="shared" si="116"/>
        <v>121821.16666666667</v>
      </c>
      <c r="S273" s="1">
        <f t="shared" si="106"/>
        <v>17962.416666666668</v>
      </c>
      <c r="T273" s="1">
        <f t="shared" si="107"/>
        <v>123960.83333333333</v>
      </c>
      <c r="U273" s="1">
        <f t="shared" si="108"/>
        <v>17824.833333333336</v>
      </c>
      <c r="V273" s="1">
        <f t="shared" si="109"/>
        <v>123472.20833333333</v>
      </c>
      <c r="W273" s="2">
        <f t="shared" si="110"/>
        <v>1.104806964066985</v>
      </c>
      <c r="X273" s="2">
        <f t="shared" si="111"/>
        <v>1.145772007398426</v>
      </c>
      <c r="Y273" s="19">
        <f t="shared" si="96"/>
        <v>1.0400737356585463</v>
      </c>
      <c r="Z273" s="19">
        <f t="shared" si="97"/>
        <v>1.0913574953547593</v>
      </c>
    </row>
    <row r="274" spans="1:26" ht="12.75">
      <c r="B274" t="s">
        <v>10</v>
      </c>
      <c r="C274" s="1">
        <v>21873</v>
      </c>
      <c r="D274" s="1">
        <v>157402</v>
      </c>
      <c r="E274" s="1">
        <f t="shared" si="114"/>
        <v>17486.75</v>
      </c>
      <c r="F274" s="1">
        <f t="shared" si="115"/>
        <v>122189.25</v>
      </c>
      <c r="G274" s="2">
        <f t="shared" si="92"/>
        <v>-3.876263725189304</v>
      </c>
      <c r="H274" s="2">
        <f t="shared" si="93"/>
        <v>-4.787659228792705</v>
      </c>
      <c r="I274" s="3">
        <f t="shared" si="112"/>
        <v>1.1943702476781595</v>
      </c>
      <c r="J274" s="3">
        <f t="shared" si="112"/>
        <v>1.2601829804069657</v>
      </c>
      <c r="K274" s="3">
        <f t="shared" si="113"/>
        <v>3559.583333333332</v>
      </c>
      <c r="L274" s="3">
        <f t="shared" si="113"/>
        <v>32497.91666666667</v>
      </c>
      <c r="M274" s="1">
        <f t="shared" si="105"/>
        <v>20072.666666666668</v>
      </c>
      <c r="N274" s="1">
        <f t="shared" si="105"/>
        <v>142201.66666666666</v>
      </c>
      <c r="O274" s="1">
        <f t="shared" si="104"/>
        <v>21817</v>
      </c>
      <c r="P274" s="1">
        <f t="shared" si="104"/>
        <v>155795.66666666666</v>
      </c>
      <c r="Q274" s="1">
        <f t="shared" si="116"/>
        <v>17486.75</v>
      </c>
      <c r="R274" s="1">
        <f t="shared" si="116"/>
        <v>122189.25</v>
      </c>
      <c r="S274" s="1">
        <f t="shared" si="106"/>
        <v>18103.5</v>
      </c>
      <c r="T274" s="1">
        <f t="shared" si="107"/>
        <v>124194.08333333333</v>
      </c>
      <c r="U274" s="1">
        <f t="shared" si="108"/>
        <v>18032.958333333336</v>
      </c>
      <c r="V274" s="1">
        <f t="shared" si="109"/>
        <v>124077.45833333333</v>
      </c>
      <c r="W274" s="2">
        <f t="shared" si="110"/>
        <v>1.2129457405537545</v>
      </c>
      <c r="X274" s="2">
        <f t="shared" si="111"/>
        <v>1.2685785324288357</v>
      </c>
      <c r="Y274" s="19">
        <f t="shared" si="96"/>
        <v>1.2039281261514898</v>
      </c>
      <c r="Z274" s="19">
        <f t="shared" si="97"/>
        <v>1.2470123382430767</v>
      </c>
    </row>
    <row r="275" spans="1:26" ht="12.75">
      <c r="B275" t="s">
        <v>11</v>
      </c>
      <c r="C275" s="1">
        <v>23885</v>
      </c>
      <c r="D275" s="1">
        <v>168514</v>
      </c>
      <c r="E275" s="1">
        <f t="shared" si="114"/>
        <v>17575.5</v>
      </c>
      <c r="F275" s="1">
        <f t="shared" si="115"/>
        <v>123024.16666666667</v>
      </c>
      <c r="G275" s="2">
        <f t="shared" si="92"/>
        <v>-2.6373494476477077</v>
      </c>
      <c r="H275" s="2">
        <f t="shared" si="93"/>
        <v>-3.388461770025927</v>
      </c>
      <c r="I275" s="3">
        <f t="shared" si="112"/>
        <v>1.3042350553555908</v>
      </c>
      <c r="J275" s="3">
        <f t="shared" si="112"/>
        <v>1.3491472456531646</v>
      </c>
      <c r="K275" s="3">
        <f t="shared" si="113"/>
        <v>5571.583333333332</v>
      </c>
      <c r="L275" s="3">
        <f t="shared" si="113"/>
        <v>43609.91666666667</v>
      </c>
      <c r="M275" s="1">
        <f t="shared" si="105"/>
        <v>21817</v>
      </c>
      <c r="N275" s="1">
        <f t="shared" si="105"/>
        <v>155795.66666666666</v>
      </c>
      <c r="O275" s="1">
        <f t="shared" si="104"/>
        <v>20417</v>
      </c>
      <c r="P275" s="1">
        <f t="shared" si="104"/>
        <v>139847</v>
      </c>
      <c r="Q275" s="1">
        <f t="shared" si="116"/>
        <v>17575.5</v>
      </c>
      <c r="R275" s="1">
        <f t="shared" si="116"/>
        <v>123024.16666666667</v>
      </c>
      <c r="S275" s="1">
        <f t="shared" si="106"/>
        <v>18313.416666666668</v>
      </c>
      <c r="T275" s="1">
        <f t="shared" si="107"/>
        <v>124904.08333333333</v>
      </c>
      <c r="U275" s="1">
        <f t="shared" si="108"/>
        <v>18208.458333333336</v>
      </c>
      <c r="V275" s="1">
        <f t="shared" si="109"/>
        <v>124549.08333333333</v>
      </c>
      <c r="W275" s="2">
        <f t="shared" si="110"/>
        <v>1.3117530085605817</v>
      </c>
      <c r="X275" s="2">
        <f t="shared" si="111"/>
        <v>1.3529926956507776</v>
      </c>
      <c r="Y275" s="19">
        <f t="shared" si="96"/>
        <v>1.3335106617454169</v>
      </c>
      <c r="Z275" s="19">
        <f t="shared" si="97"/>
        <v>1.333204510086521</v>
      </c>
    </row>
    <row r="276" spans="1:26" ht="12.75">
      <c r="B276" t="s">
        <v>12</v>
      </c>
      <c r="C276" s="1">
        <v>15493</v>
      </c>
      <c r="D276" s="1">
        <v>93625</v>
      </c>
      <c r="E276" s="1">
        <f t="shared" si="114"/>
        <v>17704.083333333332</v>
      </c>
      <c r="F276" s="1">
        <f t="shared" si="115"/>
        <v>123264.5</v>
      </c>
      <c r="G276" s="2">
        <f t="shared" si="92"/>
        <v>-1.6740255292364452</v>
      </c>
      <c r="H276" s="2">
        <f t="shared" si="93"/>
        <v>-3.2485435026186593</v>
      </c>
      <c r="I276" s="3">
        <f t="shared" si="112"/>
        <v>0.8459917819813342</v>
      </c>
      <c r="J276" s="3">
        <f t="shared" si="112"/>
        <v>0.7495751740168624</v>
      </c>
      <c r="K276" s="3">
        <f t="shared" si="113"/>
        <v>-2820.416666666668</v>
      </c>
      <c r="L276" s="3">
        <f t="shared" si="113"/>
        <v>-31279.08333333333</v>
      </c>
      <c r="M276" s="1">
        <f t="shared" si="105"/>
        <v>20417</v>
      </c>
      <c r="N276" s="1">
        <f t="shared" si="105"/>
        <v>139847</v>
      </c>
      <c r="O276" s="1">
        <f t="shared" si="104"/>
        <v>17599</v>
      </c>
      <c r="P276" s="1">
        <f t="shared" si="104"/>
        <v>116794.33333333333</v>
      </c>
      <c r="Q276" s="1">
        <f t="shared" si="116"/>
        <v>17704.083333333332</v>
      </c>
      <c r="R276" s="1">
        <f t="shared" si="116"/>
        <v>123264.5</v>
      </c>
      <c r="S276" s="1">
        <f t="shared" si="106"/>
        <v>18280.25</v>
      </c>
      <c r="T276" s="1">
        <f t="shared" si="107"/>
        <v>125219.58333333333</v>
      </c>
      <c r="U276" s="1">
        <f t="shared" si="108"/>
        <v>18296.833333333336</v>
      </c>
      <c r="V276" s="1">
        <f t="shared" si="109"/>
        <v>125061.83333333333</v>
      </c>
      <c r="W276" s="2">
        <f t="shared" si="110"/>
        <v>0.8467585465608802</v>
      </c>
      <c r="X276" s="2">
        <f t="shared" si="111"/>
        <v>0.7486296778526889</v>
      </c>
      <c r="Y276" s="19">
        <f t="shared" si="96"/>
        <v>0.8229353567798062</v>
      </c>
      <c r="Z276" s="19">
        <f t="shared" si="97"/>
        <v>0.7356849280642184</v>
      </c>
    </row>
    <row r="277" spans="1:26" ht="12.75">
      <c r="B277" t="s">
        <v>13</v>
      </c>
      <c r="C277" s="1">
        <v>13419</v>
      </c>
      <c r="D277" s="1">
        <v>88244</v>
      </c>
      <c r="E277" s="1">
        <f t="shared" si="114"/>
        <v>17687.25</v>
      </c>
      <c r="F277" s="1">
        <f t="shared" si="115"/>
        <v>122983.58333333333</v>
      </c>
      <c r="G277" s="2">
        <f t="shared" si="92"/>
        <v>-1.045736397967275</v>
      </c>
      <c r="H277" s="2">
        <f t="shared" si="93"/>
        <v>-3.097995055762212</v>
      </c>
      <c r="I277" s="3">
        <f t="shared" si="112"/>
        <v>0.7327414782422722</v>
      </c>
      <c r="J277" s="3">
        <f t="shared" si="112"/>
        <v>0.7064941164853832</v>
      </c>
      <c r="K277" s="3">
        <f t="shared" si="113"/>
        <v>-4894.416666666668</v>
      </c>
      <c r="L277" s="3">
        <f t="shared" si="113"/>
        <v>-36660.08333333333</v>
      </c>
      <c r="M277" s="1">
        <f t="shared" si="105"/>
        <v>17599</v>
      </c>
      <c r="N277" s="1">
        <f t="shared" si="105"/>
        <v>116794.33333333333</v>
      </c>
      <c r="O277" s="1">
        <f t="shared" si="104"/>
        <v>15466.333333333334</v>
      </c>
      <c r="P277" s="1">
        <f t="shared" si="104"/>
        <v>100057.33333333333</v>
      </c>
      <c r="Q277" s="1">
        <f t="shared" si="116"/>
        <v>17687.25</v>
      </c>
      <c r="R277" s="1">
        <f t="shared" si="116"/>
        <v>122983.58333333333</v>
      </c>
      <c r="S277" s="1">
        <f t="shared" si="106"/>
        <v>18118</v>
      </c>
      <c r="T277" s="1">
        <f t="shared" si="107"/>
        <v>124210.58333333333</v>
      </c>
      <c r="U277" s="1">
        <f t="shared" si="108"/>
        <v>18199.125</v>
      </c>
      <c r="V277" s="1">
        <f t="shared" si="109"/>
        <v>124715.08333333333</v>
      </c>
      <c r="W277" s="2">
        <f t="shared" si="110"/>
        <v>0.7373431414971874</v>
      </c>
      <c r="X277" s="2">
        <f t="shared" si="111"/>
        <v>0.7075647759793824</v>
      </c>
      <c r="Y277" s="19">
        <f t="shared" si="96"/>
        <v>0.7903524187347272</v>
      </c>
      <c r="Z277" s="19">
        <f t="shared" si="97"/>
        <v>0.7427581386960918</v>
      </c>
    </row>
    <row r="278" spans="1:26" ht="12.75">
      <c r="B278" t="s">
        <v>14</v>
      </c>
      <c r="C278" s="1">
        <v>17487</v>
      </c>
      <c r="D278" s="1">
        <v>118303</v>
      </c>
      <c r="E278" s="1">
        <f t="shared" si="114"/>
        <v>17962.416666666668</v>
      </c>
      <c r="F278" s="1">
        <f t="shared" si="115"/>
        <v>123960.83333333333</v>
      </c>
      <c r="G278" s="2">
        <f t="shared" si="92"/>
        <v>2.383010658712223</v>
      </c>
      <c r="H278" s="2">
        <f t="shared" si="93"/>
        <v>-1.384762048715956</v>
      </c>
      <c r="I278" s="3">
        <f t="shared" si="112"/>
        <v>0.9548737037053889</v>
      </c>
      <c r="J278" s="3">
        <f t="shared" si="112"/>
        <v>0.9471507803654672</v>
      </c>
      <c r="K278" s="3">
        <f t="shared" si="113"/>
        <v>-826.4166666666679</v>
      </c>
      <c r="L278" s="3">
        <f t="shared" si="113"/>
        <v>-6601.0833333333285</v>
      </c>
      <c r="M278" s="1">
        <f t="shared" si="105"/>
        <v>15466.333333333334</v>
      </c>
      <c r="N278" s="1">
        <f t="shared" si="105"/>
        <v>100057.33333333333</v>
      </c>
      <c r="O278" s="1">
        <f t="shared" si="104"/>
        <v>15994.666666666666</v>
      </c>
      <c r="P278" s="1">
        <f t="shared" si="104"/>
        <v>106678.33333333333</v>
      </c>
      <c r="Q278" s="1">
        <f t="shared" si="116"/>
        <v>17962.416666666668</v>
      </c>
      <c r="R278" s="1">
        <f t="shared" si="116"/>
        <v>123960.83333333333</v>
      </c>
      <c r="S278" s="1">
        <f t="shared" si="106"/>
        <v>17663.916666666668</v>
      </c>
      <c r="T278" s="1">
        <f t="shared" si="107"/>
        <v>122271.5</v>
      </c>
      <c r="U278" s="1">
        <f t="shared" si="108"/>
        <v>17890.958333333336</v>
      </c>
      <c r="V278" s="1">
        <f t="shared" si="109"/>
        <v>123241.04166666666</v>
      </c>
      <c r="W278" s="2">
        <f t="shared" si="110"/>
        <v>0.9774210902620736</v>
      </c>
      <c r="X278" s="2">
        <f t="shared" si="111"/>
        <v>0.9599318408876913</v>
      </c>
      <c r="Y278" s="19">
        <f t="shared" si="96"/>
        <v>0.9333060690576039</v>
      </c>
      <c r="Z278" s="19">
        <f t="shared" si="97"/>
        <v>0.9292512271948818</v>
      </c>
    </row>
    <row r="279" spans="1:26" ht="12.75">
      <c r="B279" t="s">
        <v>15</v>
      </c>
      <c r="C279" s="1">
        <v>17078</v>
      </c>
      <c r="D279" s="1">
        <v>113488</v>
      </c>
      <c r="E279" s="1">
        <f t="shared" si="114"/>
        <v>18103.5</v>
      </c>
      <c r="F279" s="1">
        <f t="shared" si="115"/>
        <v>124194.08333333333</v>
      </c>
      <c r="G279" s="2">
        <f t="shared" si="92"/>
        <v>4.660137111032952</v>
      </c>
      <c r="H279" s="2">
        <f t="shared" si="93"/>
        <v>-0.3149752715315657</v>
      </c>
      <c r="I279" s="3">
        <f t="shared" si="112"/>
        <v>0.9325403506536646</v>
      </c>
      <c r="J279" s="3">
        <f t="shared" si="112"/>
        <v>0.908601199987457</v>
      </c>
      <c r="K279" s="3">
        <f t="shared" si="113"/>
        <v>-1235.4166666666679</v>
      </c>
      <c r="L279" s="3">
        <f t="shared" si="113"/>
        <v>-11416.083333333328</v>
      </c>
      <c r="M279" s="1">
        <f t="shared" si="105"/>
        <v>15994.666666666666</v>
      </c>
      <c r="N279" s="1">
        <f t="shared" si="105"/>
        <v>106678.33333333333</v>
      </c>
      <c r="O279" s="1">
        <f t="shared" si="104"/>
        <v>16865.666666666668</v>
      </c>
      <c r="P279" s="1">
        <f t="shared" si="104"/>
        <v>114315.33333333333</v>
      </c>
      <c r="Q279" s="1">
        <f t="shared" si="116"/>
        <v>18103.5</v>
      </c>
      <c r="R279" s="1">
        <f t="shared" si="116"/>
        <v>124194.08333333333</v>
      </c>
      <c r="S279" s="1">
        <f t="shared" si="106"/>
        <v>17530.5</v>
      </c>
      <c r="T279" s="1">
        <f t="shared" si="107"/>
        <v>121583.66666666667</v>
      </c>
      <c r="U279" s="1">
        <f t="shared" si="108"/>
        <v>17597.208333333336</v>
      </c>
      <c r="V279" s="1">
        <f t="shared" si="109"/>
        <v>121927.58333333334</v>
      </c>
      <c r="W279" s="2">
        <f t="shared" si="110"/>
        <v>0.9704948464836988</v>
      </c>
      <c r="X279" s="2">
        <f t="shared" si="111"/>
        <v>0.9307820010648397</v>
      </c>
      <c r="Y279" s="19">
        <f t="shared" si="96"/>
        <v>0.956469844191326</v>
      </c>
      <c r="Z279" s="19">
        <f t="shared" si="97"/>
        <v>0.937800622857948</v>
      </c>
    </row>
    <row r="280" spans="1:26" ht="12.75">
      <c r="B280" t="s">
        <v>16</v>
      </c>
      <c r="C280" s="1">
        <v>16032</v>
      </c>
      <c r="D280" s="1">
        <v>111155</v>
      </c>
      <c r="E280" s="1">
        <f t="shared" si="114"/>
        <v>18313.416666666668</v>
      </c>
      <c r="F280" s="1">
        <f t="shared" si="115"/>
        <v>124904.08333333333</v>
      </c>
      <c r="G280" s="2">
        <f t="shared" si="92"/>
        <v>8.716150033145013</v>
      </c>
      <c r="H280" s="2">
        <f t="shared" si="93"/>
        <v>2.1598871288748285</v>
      </c>
      <c r="I280" s="3">
        <f t="shared" si="112"/>
        <v>0.8754237558074454</v>
      </c>
      <c r="J280" s="3">
        <f t="shared" si="112"/>
        <v>0.8899228674803132</v>
      </c>
      <c r="K280" s="3">
        <f t="shared" si="113"/>
        <v>-2281.416666666668</v>
      </c>
      <c r="L280" s="3">
        <f t="shared" si="113"/>
        <v>-13749.083333333328</v>
      </c>
      <c r="M280" s="1">
        <f t="shared" si="105"/>
        <v>16865.666666666668</v>
      </c>
      <c r="N280" s="1">
        <f t="shared" si="105"/>
        <v>114315.33333333333</v>
      </c>
      <c r="O280" s="1">
        <f t="shared" si="104"/>
        <v>16017.666666666666</v>
      </c>
      <c r="P280" s="1">
        <f t="shared" si="104"/>
        <v>109094.66666666667</v>
      </c>
      <c r="Q280" s="1">
        <f t="shared" si="116"/>
        <v>18313.416666666668</v>
      </c>
      <c r="R280" s="1">
        <f t="shared" si="116"/>
        <v>124904.08333333333</v>
      </c>
      <c r="S280" s="1">
        <f t="shared" si="106"/>
        <v>17587.916666666668</v>
      </c>
      <c r="T280" s="1">
        <f t="shared" si="107"/>
        <v>121017.58333333333</v>
      </c>
      <c r="U280" s="1">
        <f t="shared" si="108"/>
        <v>17559.208333333336</v>
      </c>
      <c r="V280" s="1">
        <f t="shared" si="109"/>
        <v>121300.625</v>
      </c>
      <c r="W280" s="2">
        <f t="shared" si="110"/>
        <v>0.9130252170632217</v>
      </c>
      <c r="X280" s="2">
        <f t="shared" si="111"/>
        <v>0.9163596642638898</v>
      </c>
      <c r="Y280" s="19">
        <f t="shared" si="96"/>
        <v>0.9101529184709948</v>
      </c>
      <c r="Z280" s="19">
        <f t="shared" si="97"/>
        <v>0.9258075327011731</v>
      </c>
    </row>
    <row r="281" spans="1:26" ht="12.75">
      <c r="A281">
        <v>2002</v>
      </c>
      <c r="B281" t="s">
        <v>5</v>
      </c>
      <c r="C281" s="1">
        <v>14943</v>
      </c>
      <c r="D281" s="1">
        <v>102641</v>
      </c>
      <c r="E281" s="1">
        <f t="shared" si="114"/>
        <v>18280.25</v>
      </c>
      <c r="F281" s="1">
        <f t="shared" si="115"/>
        <v>125219.58333333333</v>
      </c>
      <c r="G281" s="2">
        <f t="shared" si="92"/>
        <v>7.808330261702906</v>
      </c>
      <c r="H281" s="2">
        <f t="shared" si="93"/>
        <v>2.69834890927406</v>
      </c>
      <c r="I281" s="3">
        <f>C281/AVERAGE(C$281:C$292)</f>
        <v>0.8574420572947797</v>
      </c>
      <c r="J281" s="3">
        <f>D281/AVERAGE(D$281:D$292)</f>
        <v>0.8745166590221993</v>
      </c>
      <c r="K281" s="3">
        <f>C281-AVERAGE(C$281:C$292)</f>
        <v>-2484.416666666668</v>
      </c>
      <c r="L281" s="3">
        <f>D281-AVERAGE(D$281:D$292)</f>
        <v>-14727.833333333328</v>
      </c>
      <c r="M281" s="1">
        <f t="shared" si="105"/>
        <v>16017.666666666666</v>
      </c>
      <c r="N281" s="1">
        <f t="shared" si="105"/>
        <v>109094.66666666667</v>
      </c>
      <c r="O281" s="1">
        <f t="shared" si="104"/>
        <v>15690.333333333334</v>
      </c>
      <c r="P281" s="1">
        <f t="shared" si="104"/>
        <v>108412.66666666667</v>
      </c>
      <c r="Q281" s="1">
        <f t="shared" si="116"/>
        <v>18280.25</v>
      </c>
      <c r="R281" s="1">
        <f t="shared" si="116"/>
        <v>125219.58333333333</v>
      </c>
      <c r="S281" s="1">
        <f t="shared" si="106"/>
        <v>17332.583333333332</v>
      </c>
      <c r="T281" s="1">
        <f t="shared" si="107"/>
        <v>118873.41666666667</v>
      </c>
      <c r="U281" s="1">
        <f t="shared" si="108"/>
        <v>17460.25</v>
      </c>
      <c r="V281" s="1">
        <f t="shared" si="109"/>
        <v>119945.5</v>
      </c>
      <c r="W281" s="2">
        <f t="shared" si="110"/>
        <v>0.8558296702509987</v>
      </c>
      <c r="X281" s="2">
        <f t="shared" si="111"/>
        <v>0.8557303108495108</v>
      </c>
      <c r="Y281" s="19">
        <f t="shared" si="96"/>
        <v>0.8346936183614235</v>
      </c>
      <c r="Z281" s="19">
        <f t="shared" si="97"/>
        <v>0.8222810672200618</v>
      </c>
    </row>
    <row r="282" spans="1:26" ht="12.75">
      <c r="B282" t="s">
        <v>6</v>
      </c>
      <c r="C282" s="1">
        <v>16096</v>
      </c>
      <c r="D282" s="1">
        <v>111442</v>
      </c>
      <c r="E282" s="1">
        <f t="shared" si="114"/>
        <v>18118</v>
      </c>
      <c r="F282" s="1">
        <f t="shared" si="115"/>
        <v>124210.58333333333</v>
      </c>
      <c r="G282" s="2">
        <f t="shared" si="92"/>
        <v>6.631877348033768</v>
      </c>
      <c r="H282" s="2">
        <f t="shared" si="93"/>
        <v>2.280880649535291</v>
      </c>
      <c r="I282" s="3">
        <f aca="true" t="shared" si="117" ref="I282:J292">C282/AVERAGE(C$281:C$292)</f>
        <v>0.923602178559645</v>
      </c>
      <c r="J282" s="3">
        <f t="shared" si="117"/>
        <v>0.9495024942737496</v>
      </c>
      <c r="K282" s="3">
        <f aca="true" t="shared" si="118" ref="K282:L292">C282-AVERAGE(C$281:C$292)</f>
        <v>-1331.4166666666679</v>
      </c>
      <c r="L282" s="3">
        <f t="shared" si="118"/>
        <v>-5926.8333333333285</v>
      </c>
      <c r="M282" s="1">
        <f t="shared" si="105"/>
        <v>15690.333333333334</v>
      </c>
      <c r="N282" s="1">
        <f t="shared" si="105"/>
        <v>108412.66666666667</v>
      </c>
      <c r="O282" s="1">
        <f t="shared" si="104"/>
        <v>16118.333333333334</v>
      </c>
      <c r="P282" s="1">
        <f t="shared" si="104"/>
        <v>115774.66666666667</v>
      </c>
      <c r="Q282" s="1">
        <f t="shared" si="116"/>
        <v>18118</v>
      </c>
      <c r="R282" s="1">
        <f t="shared" si="116"/>
        <v>124210.58333333333</v>
      </c>
      <c r="S282" s="1">
        <f t="shared" si="106"/>
        <v>17290</v>
      </c>
      <c r="T282" s="1">
        <f t="shared" si="107"/>
        <v>118157.33333333333</v>
      </c>
      <c r="U282" s="1">
        <f t="shared" si="108"/>
        <v>17311.291666666664</v>
      </c>
      <c r="V282" s="1">
        <f t="shared" si="109"/>
        <v>118515.375</v>
      </c>
      <c r="W282" s="2">
        <f t="shared" si="110"/>
        <v>0.9297977476165606</v>
      </c>
      <c r="X282" s="2">
        <f t="shared" si="111"/>
        <v>0.9403168154342844</v>
      </c>
      <c r="Y282" s="19">
        <f t="shared" si="96"/>
        <v>0.9771762742277689</v>
      </c>
      <c r="Z282" s="19">
        <f t="shared" si="97"/>
        <v>0.9867894632061178</v>
      </c>
    </row>
    <row r="283" spans="1:26" ht="12.75">
      <c r="B283" t="s">
        <v>7</v>
      </c>
      <c r="C283" s="1">
        <v>17316</v>
      </c>
      <c r="D283" s="1">
        <v>133241</v>
      </c>
      <c r="E283" s="1">
        <f t="shared" si="114"/>
        <v>17663.916666666668</v>
      </c>
      <c r="F283" s="1">
        <f t="shared" si="115"/>
        <v>122271.5</v>
      </c>
      <c r="G283" s="2">
        <f t="shared" si="92"/>
        <v>2.9680797835390678</v>
      </c>
      <c r="H283" s="2">
        <f t="shared" si="93"/>
        <v>0.6098614611989888</v>
      </c>
      <c r="I283" s="3">
        <f t="shared" si="117"/>
        <v>0.9936068168451051</v>
      </c>
      <c r="J283" s="3">
        <f t="shared" si="117"/>
        <v>1.135233231990889</v>
      </c>
      <c r="K283" s="3">
        <f t="shared" si="118"/>
        <v>-111.41666666666788</v>
      </c>
      <c r="L283" s="3">
        <f t="shared" si="118"/>
        <v>15872.166666666672</v>
      </c>
      <c r="M283" s="1">
        <f t="shared" si="105"/>
        <v>16118.333333333334</v>
      </c>
      <c r="N283" s="1">
        <f t="shared" si="105"/>
        <v>115774.66666666667</v>
      </c>
      <c r="O283" s="1">
        <f t="shared" si="104"/>
        <v>16821</v>
      </c>
      <c r="P283" s="1">
        <f t="shared" si="104"/>
        <v>121387</v>
      </c>
      <c r="Q283" s="1">
        <f t="shared" si="116"/>
        <v>17663.916666666668</v>
      </c>
      <c r="R283" s="1">
        <f t="shared" si="116"/>
        <v>122271.5</v>
      </c>
      <c r="S283" s="1">
        <f t="shared" si="106"/>
        <v>17244.666666666668</v>
      </c>
      <c r="T283" s="1">
        <f t="shared" si="107"/>
        <v>117472.41666666667</v>
      </c>
      <c r="U283" s="1">
        <f t="shared" si="108"/>
        <v>17267.333333333336</v>
      </c>
      <c r="V283" s="1">
        <f t="shared" si="109"/>
        <v>117814.875</v>
      </c>
      <c r="W283" s="2">
        <f t="shared" si="110"/>
        <v>1.0028184239990732</v>
      </c>
      <c r="X283" s="2">
        <f t="shared" si="111"/>
        <v>1.130935291490145</v>
      </c>
      <c r="Y283" s="19">
        <f t="shared" si="96"/>
        <v>1.1490678775260887</v>
      </c>
      <c r="Z283" s="19">
        <f t="shared" si="97"/>
        <v>1.207402204329228</v>
      </c>
    </row>
    <row r="284" spans="1:26" ht="12.75">
      <c r="B284" t="s">
        <v>8</v>
      </c>
      <c r="C284" s="1">
        <v>17051</v>
      </c>
      <c r="D284" s="1">
        <v>119478</v>
      </c>
      <c r="E284" s="1">
        <f t="shared" si="114"/>
        <v>17530.5</v>
      </c>
      <c r="F284" s="1">
        <f t="shared" si="115"/>
        <v>121583.66666666667</v>
      </c>
      <c r="G284" s="2">
        <f t="shared" si="92"/>
        <v>1.6756968375874237</v>
      </c>
      <c r="H284" s="2">
        <f t="shared" si="93"/>
        <v>0.24942042389105268</v>
      </c>
      <c r="I284" s="3">
        <f t="shared" si="117"/>
        <v>0.9784008913158863</v>
      </c>
      <c r="J284" s="3">
        <f t="shared" si="117"/>
        <v>1.0179704152010827</v>
      </c>
      <c r="K284" s="3">
        <f t="shared" si="118"/>
        <v>-376.4166666666679</v>
      </c>
      <c r="L284" s="3">
        <f t="shared" si="118"/>
        <v>2109.1666666666715</v>
      </c>
      <c r="M284" s="1">
        <f t="shared" si="105"/>
        <v>16821</v>
      </c>
      <c r="N284" s="1">
        <f t="shared" si="105"/>
        <v>121387</v>
      </c>
      <c r="O284" s="1">
        <f t="shared" si="104"/>
        <v>18249.666666666668</v>
      </c>
      <c r="P284" s="1">
        <f t="shared" si="104"/>
        <v>129132.33333333333</v>
      </c>
      <c r="Q284" s="1">
        <f t="shared" si="116"/>
        <v>17530.5</v>
      </c>
      <c r="R284" s="1">
        <f t="shared" si="116"/>
        <v>121583.66666666667</v>
      </c>
      <c r="S284" s="1">
        <f t="shared" si="106"/>
        <v>17301.833333333332</v>
      </c>
      <c r="T284" s="1">
        <f t="shared" si="107"/>
        <v>117340.58333333333</v>
      </c>
      <c r="U284" s="1">
        <f t="shared" si="108"/>
        <v>17273.25</v>
      </c>
      <c r="V284" s="1">
        <f t="shared" si="109"/>
        <v>117406.5</v>
      </c>
      <c r="W284" s="2">
        <f t="shared" si="110"/>
        <v>0.9871332841242962</v>
      </c>
      <c r="X284" s="2">
        <f t="shared" si="111"/>
        <v>1.0176438272156993</v>
      </c>
      <c r="Y284" s="19">
        <f t="shared" si="96"/>
        <v>1.0075970391658864</v>
      </c>
      <c r="Z284" s="19">
        <f t="shared" si="97"/>
        <v>1.0276955012949316</v>
      </c>
    </row>
    <row r="285" spans="1:26" ht="12.75">
      <c r="B285" t="s">
        <v>9</v>
      </c>
      <c r="C285" s="1">
        <v>20382</v>
      </c>
      <c r="D285" s="1">
        <v>134678</v>
      </c>
      <c r="E285" s="1">
        <f t="shared" si="114"/>
        <v>17587.916666666668</v>
      </c>
      <c r="F285" s="1">
        <f t="shared" si="115"/>
        <v>121017.58333333333</v>
      </c>
      <c r="G285" s="2">
        <f aca="true" t="shared" si="119" ref="G285:G326">E285*100/E273-100</f>
        <v>1.0311104302995204</v>
      </c>
      <c r="H285" s="2">
        <f aca="true" t="shared" si="120" ref="H285:H326">F285*100/F273-100</f>
        <v>-0.6596417973340891</v>
      </c>
      <c r="I285" s="3">
        <f t="shared" si="117"/>
        <v>1.169536506175614</v>
      </c>
      <c r="J285" s="3">
        <f t="shared" si="117"/>
        <v>1.1474766867410855</v>
      </c>
      <c r="K285" s="3">
        <f t="shared" si="118"/>
        <v>2954.583333333332</v>
      </c>
      <c r="L285" s="3">
        <f t="shared" si="118"/>
        <v>17309.16666666667</v>
      </c>
      <c r="M285" s="1">
        <f t="shared" si="105"/>
        <v>18249.666666666668</v>
      </c>
      <c r="N285" s="1">
        <f t="shared" si="105"/>
        <v>129132.33333333333</v>
      </c>
      <c r="O285" s="1">
        <f t="shared" si="104"/>
        <v>18747.333333333332</v>
      </c>
      <c r="P285" s="1">
        <f t="shared" si="104"/>
        <v>128609.33333333333</v>
      </c>
      <c r="Q285" s="1">
        <f t="shared" si="116"/>
        <v>17587.916666666668</v>
      </c>
      <c r="R285" s="1">
        <f t="shared" si="116"/>
        <v>121017.58333333333</v>
      </c>
      <c r="S285" s="1">
        <f t="shared" si="106"/>
        <v>17393.083333333332</v>
      </c>
      <c r="T285" s="1">
        <f t="shared" si="107"/>
        <v>117391.25</v>
      </c>
      <c r="U285" s="1">
        <f t="shared" si="108"/>
        <v>17347.458333333332</v>
      </c>
      <c r="V285" s="1">
        <f t="shared" si="109"/>
        <v>117365.91666666666</v>
      </c>
      <c r="W285" s="2">
        <f t="shared" si="110"/>
        <v>1.1749271627207636</v>
      </c>
      <c r="X285" s="2">
        <f t="shared" si="111"/>
        <v>1.1475052027455446</v>
      </c>
      <c r="Y285" s="19">
        <f t="shared" si="96"/>
        <v>1.0929011972992633</v>
      </c>
      <c r="Z285" s="19">
        <f t="shared" si="97"/>
        <v>1.1206726626430141</v>
      </c>
    </row>
    <row r="286" spans="1:26" ht="12.75">
      <c r="B286" t="s">
        <v>10</v>
      </c>
      <c r="C286" s="1">
        <v>18809</v>
      </c>
      <c r="D286" s="1">
        <v>131672</v>
      </c>
      <c r="E286" s="1">
        <f t="shared" si="114"/>
        <v>17332.583333333332</v>
      </c>
      <c r="F286" s="1">
        <f t="shared" si="115"/>
        <v>118873.41666666667</v>
      </c>
      <c r="G286" s="2">
        <f t="shared" si="119"/>
        <v>-0.8816198931572075</v>
      </c>
      <c r="H286" s="2">
        <f t="shared" si="120"/>
        <v>-2.713686624096084</v>
      </c>
      <c r="I286" s="3">
        <f t="shared" si="117"/>
        <v>1.0792764274682134</v>
      </c>
      <c r="J286" s="3">
        <f t="shared" si="117"/>
        <v>1.1218651175141612</v>
      </c>
      <c r="K286" s="3">
        <f t="shared" si="118"/>
        <v>1381.5833333333321</v>
      </c>
      <c r="L286" s="3">
        <f t="shared" si="118"/>
        <v>14303.166666666672</v>
      </c>
      <c r="M286" s="1">
        <f t="shared" si="105"/>
        <v>18747.333333333332</v>
      </c>
      <c r="N286" s="1">
        <f t="shared" si="105"/>
        <v>128609.33333333333</v>
      </c>
      <c r="O286" s="1">
        <f t="shared" si="104"/>
        <v>20855</v>
      </c>
      <c r="P286" s="1">
        <f t="shared" si="104"/>
        <v>142090.33333333334</v>
      </c>
      <c r="Q286" s="1">
        <f t="shared" si="116"/>
        <v>17332.583333333332</v>
      </c>
      <c r="R286" s="1">
        <f t="shared" si="116"/>
        <v>118873.41666666667</v>
      </c>
      <c r="S286" s="1">
        <f t="shared" si="106"/>
        <v>17325.75</v>
      </c>
      <c r="T286" s="1">
        <f t="shared" si="107"/>
        <v>116608.33333333333</v>
      </c>
      <c r="U286" s="1">
        <f t="shared" si="108"/>
        <v>17359.416666666664</v>
      </c>
      <c r="V286" s="1">
        <f t="shared" si="109"/>
        <v>116999.79166666666</v>
      </c>
      <c r="W286" s="2">
        <f t="shared" si="110"/>
        <v>1.0835041500050406</v>
      </c>
      <c r="X286" s="2">
        <f t="shared" si="111"/>
        <v>1.1254037133257004</v>
      </c>
      <c r="Y286" s="19">
        <f t="shared" si="96"/>
        <v>1.1660180958608268</v>
      </c>
      <c r="Z286" s="19">
        <f t="shared" si="97"/>
        <v>1.2054846527805452</v>
      </c>
    </row>
    <row r="287" spans="1:26" ht="12.75">
      <c r="B287" t="s">
        <v>11</v>
      </c>
      <c r="C287" s="1">
        <v>23374</v>
      </c>
      <c r="D287" s="1">
        <v>159921</v>
      </c>
      <c r="E287" s="1">
        <f t="shared" si="114"/>
        <v>17290</v>
      </c>
      <c r="F287" s="1">
        <f t="shared" si="115"/>
        <v>118157.33333333333</v>
      </c>
      <c r="G287" s="2">
        <f t="shared" si="119"/>
        <v>-1.62442035788456</v>
      </c>
      <c r="H287" s="2">
        <f t="shared" si="120"/>
        <v>-3.9559978053092664</v>
      </c>
      <c r="I287" s="3">
        <f t="shared" si="117"/>
        <v>1.3412200125281524</v>
      </c>
      <c r="J287" s="3">
        <f t="shared" si="117"/>
        <v>1.3625508191413678</v>
      </c>
      <c r="K287" s="3">
        <f t="shared" si="118"/>
        <v>5946.583333333332</v>
      </c>
      <c r="L287" s="3">
        <f t="shared" si="118"/>
        <v>42552.16666666667</v>
      </c>
      <c r="M287" s="1">
        <f t="shared" si="105"/>
        <v>20855</v>
      </c>
      <c r="N287" s="1">
        <f t="shared" si="105"/>
        <v>142090.33333333334</v>
      </c>
      <c r="O287" s="1">
        <f t="shared" si="104"/>
        <v>19044</v>
      </c>
      <c r="P287" s="1">
        <f t="shared" si="104"/>
        <v>125666.33333333333</v>
      </c>
      <c r="Q287" s="1">
        <f t="shared" si="116"/>
        <v>17290</v>
      </c>
      <c r="R287" s="1">
        <f t="shared" si="116"/>
        <v>118157.33333333333</v>
      </c>
      <c r="S287" s="1">
        <f t="shared" si="106"/>
        <v>17427.416666666668</v>
      </c>
      <c r="T287" s="1">
        <f t="shared" si="107"/>
        <v>117368.83333333333</v>
      </c>
      <c r="U287" s="1">
        <f t="shared" si="108"/>
        <v>17376.583333333336</v>
      </c>
      <c r="V287" s="1">
        <f t="shared" si="109"/>
        <v>116988.58333333333</v>
      </c>
      <c r="W287" s="2">
        <f t="shared" si="110"/>
        <v>1.3451436080165355</v>
      </c>
      <c r="X287" s="2">
        <f t="shared" si="111"/>
        <v>1.366979541450982</v>
      </c>
      <c r="Y287" s="19">
        <f t="shared" si="96"/>
        <v>1.3312145794429302</v>
      </c>
      <c r="Z287" s="19">
        <f t="shared" si="97"/>
        <v>1.3347044234043277</v>
      </c>
    </row>
    <row r="288" spans="1:26" ht="12.75">
      <c r="B288" t="s">
        <v>12</v>
      </c>
      <c r="C288" s="1">
        <v>14949</v>
      </c>
      <c r="D288" s="1">
        <v>85406</v>
      </c>
      <c r="E288" s="1">
        <f t="shared" si="114"/>
        <v>17244.666666666668</v>
      </c>
      <c r="F288" s="1">
        <f t="shared" si="115"/>
        <v>117472.41666666667</v>
      </c>
      <c r="G288" s="2">
        <f t="shared" si="119"/>
        <v>-2.5949757353529463</v>
      </c>
      <c r="H288" s="2">
        <f t="shared" si="120"/>
        <v>-4.698906281478713</v>
      </c>
      <c r="I288" s="3">
        <f t="shared" si="117"/>
        <v>0.8577863424011016</v>
      </c>
      <c r="J288" s="3">
        <f t="shared" si="117"/>
        <v>0.7276718833648342</v>
      </c>
      <c r="K288" s="3">
        <f t="shared" si="118"/>
        <v>-2478.416666666668</v>
      </c>
      <c r="L288" s="3">
        <f t="shared" si="118"/>
        <v>-31962.83333333333</v>
      </c>
      <c r="M288" s="1">
        <f t="shared" si="105"/>
        <v>19044</v>
      </c>
      <c r="N288" s="1">
        <f t="shared" si="105"/>
        <v>125666.33333333333</v>
      </c>
      <c r="O288" s="1">
        <f t="shared" si="104"/>
        <v>17476</v>
      </c>
      <c r="P288" s="1">
        <f t="shared" si="104"/>
        <v>110663</v>
      </c>
      <c r="Q288" s="1">
        <f t="shared" si="116"/>
        <v>17244.666666666668</v>
      </c>
      <c r="R288" s="1">
        <f t="shared" si="116"/>
        <v>117472.41666666667</v>
      </c>
      <c r="S288" s="1">
        <f t="shared" si="106"/>
        <v>17429.333333333332</v>
      </c>
      <c r="T288" s="1">
        <f t="shared" si="107"/>
        <v>117017.41666666667</v>
      </c>
      <c r="U288" s="1">
        <f t="shared" si="108"/>
        <v>17428.375</v>
      </c>
      <c r="V288" s="1">
        <f t="shared" si="109"/>
        <v>117193.125</v>
      </c>
      <c r="W288" s="2">
        <f t="shared" si="110"/>
        <v>0.8577391753390663</v>
      </c>
      <c r="X288" s="2">
        <f t="shared" si="111"/>
        <v>0.7287628860481363</v>
      </c>
      <c r="Y288" s="19">
        <f t="shared" si="96"/>
        <v>0.8433023044431</v>
      </c>
      <c r="Z288" s="19">
        <f t="shared" si="97"/>
        <v>0.7401946359667124</v>
      </c>
    </row>
    <row r="289" spans="1:26" ht="12.75">
      <c r="B289" t="s">
        <v>13</v>
      </c>
      <c r="C289" s="1">
        <v>14105</v>
      </c>
      <c r="D289" s="1">
        <v>86662</v>
      </c>
      <c r="E289" s="1">
        <f t="shared" si="114"/>
        <v>17301.833333333332</v>
      </c>
      <c r="F289" s="1">
        <f t="shared" si="115"/>
        <v>117340.58333333333</v>
      </c>
      <c r="G289" s="2">
        <f t="shared" si="119"/>
        <v>-2.179064957337445</v>
      </c>
      <c r="H289" s="2">
        <f t="shared" si="120"/>
        <v>-4.588417288757384</v>
      </c>
      <c r="I289" s="3">
        <f t="shared" si="117"/>
        <v>0.809356904111816</v>
      </c>
      <c r="J289" s="3">
        <f t="shared" si="117"/>
        <v>0.7383731910657714</v>
      </c>
      <c r="K289" s="3">
        <f t="shared" si="118"/>
        <v>-3322.416666666668</v>
      </c>
      <c r="L289" s="3">
        <f t="shared" si="118"/>
        <v>-30706.83333333333</v>
      </c>
      <c r="M289" s="1">
        <f t="shared" si="105"/>
        <v>17476</v>
      </c>
      <c r="N289" s="1">
        <f t="shared" si="105"/>
        <v>110663</v>
      </c>
      <c r="O289" s="1">
        <f t="shared" si="104"/>
        <v>15878.666666666666</v>
      </c>
      <c r="P289" s="1">
        <f t="shared" si="104"/>
        <v>96993</v>
      </c>
      <c r="Q289" s="1">
        <f t="shared" si="116"/>
        <v>17301.833333333332</v>
      </c>
      <c r="R289" s="1">
        <f t="shared" si="116"/>
        <v>117340.58333333333</v>
      </c>
      <c r="S289" s="1">
        <f t="shared" si="106"/>
        <v>17374.083333333332</v>
      </c>
      <c r="T289" s="1">
        <f t="shared" si="107"/>
        <v>116519.25</v>
      </c>
      <c r="U289" s="1">
        <f t="shared" si="108"/>
        <v>17401.708333333332</v>
      </c>
      <c r="V289" s="1">
        <f t="shared" si="109"/>
        <v>116768.33333333334</v>
      </c>
      <c r="W289" s="2">
        <f t="shared" si="110"/>
        <v>0.8105526037912945</v>
      </c>
      <c r="X289" s="2">
        <f t="shared" si="111"/>
        <v>0.7421703943706198</v>
      </c>
      <c r="Y289" s="19">
        <f t="shared" si="96"/>
        <v>0.7834573747326736</v>
      </c>
      <c r="Z289" s="19">
        <f t="shared" si="97"/>
        <v>0.7342070686979688</v>
      </c>
    </row>
    <row r="290" spans="1:26" ht="12.75">
      <c r="B290" t="s">
        <v>14</v>
      </c>
      <c r="C290" s="1">
        <v>18582</v>
      </c>
      <c r="D290" s="1">
        <v>118911</v>
      </c>
      <c r="E290" s="1">
        <f t="shared" si="114"/>
        <v>17393.083333333332</v>
      </c>
      <c r="F290" s="1">
        <f t="shared" si="115"/>
        <v>117391.25</v>
      </c>
      <c r="G290" s="2">
        <f t="shared" si="119"/>
        <v>-3.1695809305540905</v>
      </c>
      <c r="H290" s="2">
        <f t="shared" si="120"/>
        <v>-5.299725047562063</v>
      </c>
      <c r="I290" s="3">
        <f t="shared" si="117"/>
        <v>1.0662509742790334</v>
      </c>
      <c r="J290" s="3">
        <f t="shared" si="117"/>
        <v>1.0131394904666629</v>
      </c>
      <c r="K290" s="3">
        <f t="shared" si="118"/>
        <v>1154.5833333333321</v>
      </c>
      <c r="L290" s="3">
        <f t="shared" si="118"/>
        <v>1542.1666666666715</v>
      </c>
      <c r="M290" s="1">
        <f t="shared" si="105"/>
        <v>15878.666666666666</v>
      </c>
      <c r="N290" s="1">
        <f t="shared" si="105"/>
        <v>96993</v>
      </c>
      <c r="O290" s="1">
        <f t="shared" si="104"/>
        <v>16319</v>
      </c>
      <c r="P290" s="1">
        <f t="shared" si="104"/>
        <v>103222</v>
      </c>
      <c r="Q290" s="1">
        <f t="shared" si="116"/>
        <v>17393.083333333332</v>
      </c>
      <c r="R290" s="1">
        <f t="shared" si="116"/>
        <v>117391.25</v>
      </c>
      <c r="S290" s="1">
        <f t="shared" si="106"/>
        <v>17606.25</v>
      </c>
      <c r="T290" s="1">
        <f t="shared" si="107"/>
        <v>116175.66666666667</v>
      </c>
      <c r="U290" s="1">
        <f t="shared" si="108"/>
        <v>17490.166666666664</v>
      </c>
      <c r="V290" s="1">
        <f t="shared" si="109"/>
        <v>116347.45833333334</v>
      </c>
      <c r="W290" s="2">
        <f t="shared" si="110"/>
        <v>1.0624255534062</v>
      </c>
      <c r="X290" s="2">
        <f t="shared" si="111"/>
        <v>1.0220334995142064</v>
      </c>
      <c r="Y290" s="19">
        <f t="shared" si="96"/>
        <v>0.9568975646914986</v>
      </c>
      <c r="Z290" s="19">
        <f t="shared" si="97"/>
        <v>0.9530795866211599</v>
      </c>
    </row>
    <row r="291" spans="1:26" ht="12.75">
      <c r="B291" t="s">
        <v>15</v>
      </c>
      <c r="C291" s="1">
        <v>16270</v>
      </c>
      <c r="D291" s="1">
        <v>104093</v>
      </c>
      <c r="E291" s="1">
        <f t="shared" si="114"/>
        <v>17325.75</v>
      </c>
      <c r="F291" s="1">
        <f t="shared" si="115"/>
        <v>116608.33333333333</v>
      </c>
      <c r="G291" s="2">
        <f t="shared" si="119"/>
        <v>-4.296130582484054</v>
      </c>
      <c r="H291" s="2">
        <f t="shared" si="120"/>
        <v>-6.1079801842412</v>
      </c>
      <c r="I291" s="3">
        <f t="shared" si="117"/>
        <v>0.9335864466429811</v>
      </c>
      <c r="J291" s="3">
        <f t="shared" si="117"/>
        <v>0.8868879160140469</v>
      </c>
      <c r="K291" s="3">
        <f t="shared" si="118"/>
        <v>-1157.4166666666679</v>
      </c>
      <c r="L291" s="3">
        <f t="shared" si="118"/>
        <v>-13275.833333333328</v>
      </c>
      <c r="M291" s="1">
        <f t="shared" si="105"/>
        <v>16319</v>
      </c>
      <c r="N291" s="1">
        <f t="shared" si="105"/>
        <v>103222</v>
      </c>
      <c r="O291" s="1">
        <f t="shared" si="104"/>
        <v>17368</v>
      </c>
      <c r="P291" s="1">
        <f t="shared" si="104"/>
        <v>114428.33333333333</v>
      </c>
      <c r="Q291" s="1">
        <f t="shared" si="116"/>
        <v>17325.75</v>
      </c>
      <c r="R291" s="1">
        <f t="shared" si="116"/>
        <v>116608.33333333333</v>
      </c>
      <c r="S291" s="1">
        <f t="shared" si="106"/>
        <v>17879.916666666668</v>
      </c>
      <c r="T291" s="1">
        <f t="shared" si="107"/>
        <v>116969.41666666667</v>
      </c>
      <c r="U291" s="1">
        <f t="shared" si="108"/>
        <v>17743.083333333336</v>
      </c>
      <c r="V291" s="1">
        <f t="shared" si="109"/>
        <v>116572.54166666667</v>
      </c>
      <c r="W291" s="2">
        <f t="shared" si="110"/>
        <v>0.9169770380007232</v>
      </c>
      <c r="X291" s="2">
        <f t="shared" si="111"/>
        <v>0.892946130467402</v>
      </c>
      <c r="Y291" s="19">
        <f t="shared" si="96"/>
        <v>0.9273479934491178</v>
      </c>
      <c r="Z291" s="19">
        <f t="shared" si="97"/>
        <v>0.9118186511066416</v>
      </c>
    </row>
    <row r="292" spans="1:26" ht="12.75">
      <c r="B292" t="s">
        <v>16</v>
      </c>
      <c r="C292" s="1">
        <v>17252</v>
      </c>
      <c r="D292" s="1">
        <v>120281</v>
      </c>
      <c r="E292" s="1">
        <f t="shared" si="114"/>
        <v>17427.416666666668</v>
      </c>
      <c r="F292" s="1">
        <f t="shared" si="115"/>
        <v>117368.83333333333</v>
      </c>
      <c r="G292" s="2">
        <f t="shared" si="119"/>
        <v>-4.837983081620493</v>
      </c>
      <c r="H292" s="2">
        <f t="shared" si="120"/>
        <v>-6.032829190932517</v>
      </c>
      <c r="I292" s="3">
        <f t="shared" si="117"/>
        <v>0.9899344423776711</v>
      </c>
      <c r="J292" s="3">
        <f t="shared" si="117"/>
        <v>1.02481209520415</v>
      </c>
      <c r="K292" s="3">
        <f t="shared" si="118"/>
        <v>-175.41666666666788</v>
      </c>
      <c r="L292" s="3">
        <f t="shared" si="118"/>
        <v>2912.1666666666715</v>
      </c>
      <c r="M292" s="1">
        <f t="shared" si="105"/>
        <v>17368</v>
      </c>
      <c r="N292" s="1">
        <f t="shared" si="105"/>
        <v>114428.33333333333</v>
      </c>
      <c r="O292" s="1">
        <f t="shared" si="104"/>
        <v>16162.666666666666</v>
      </c>
      <c r="P292" s="1">
        <f t="shared" si="104"/>
        <v>107599.33333333333</v>
      </c>
      <c r="Q292" s="1">
        <f t="shared" si="116"/>
        <v>17427.416666666668</v>
      </c>
      <c r="R292" s="1">
        <f t="shared" si="116"/>
        <v>117368.83333333333</v>
      </c>
      <c r="S292" s="1">
        <f t="shared" si="106"/>
        <v>17687.416666666668</v>
      </c>
      <c r="T292" s="1">
        <f t="shared" si="107"/>
        <v>116440.41666666667</v>
      </c>
      <c r="U292" s="1">
        <f t="shared" si="108"/>
        <v>17783.666666666668</v>
      </c>
      <c r="V292" s="1">
        <f t="shared" si="109"/>
        <v>116704.91666666667</v>
      </c>
      <c r="W292" s="2">
        <f t="shared" si="110"/>
        <v>0.9701036531648891</v>
      </c>
      <c r="X292" s="2">
        <f t="shared" si="111"/>
        <v>1.0306420966268917</v>
      </c>
      <c r="Y292" s="19">
        <f aca="true" t="shared" si="121" ref="Y292:Y326">AVERAGE(W292,W280,W268)</f>
        <v>0.8877000033997503</v>
      </c>
      <c r="Z292" s="19">
        <f aca="true" t="shared" si="122" ref="Z292:Z326">AVERAGE(X292,X280,X268)</f>
        <v>0.9304595610307561</v>
      </c>
    </row>
    <row r="293" spans="1:26" ht="12.75">
      <c r="A293">
        <v>2003</v>
      </c>
      <c r="B293" t="s">
        <v>5</v>
      </c>
      <c r="C293" s="1">
        <v>14966</v>
      </c>
      <c r="D293" s="1">
        <v>98424</v>
      </c>
      <c r="E293" s="1">
        <f t="shared" si="114"/>
        <v>17429.333333333332</v>
      </c>
      <c r="F293" s="1">
        <f t="shared" si="115"/>
        <v>117017.41666666667</v>
      </c>
      <c r="G293" s="2">
        <f t="shared" si="119"/>
        <v>-4.654841518396452</v>
      </c>
      <c r="H293" s="2">
        <f t="shared" si="120"/>
        <v>-6.550226768310324</v>
      </c>
      <c r="I293" s="3">
        <f>C293/AVERAGE(C$293:C$304)</f>
        <v>0.7787625969160321</v>
      </c>
      <c r="J293" s="3">
        <f>D293/AVERAGE(D$293:D$304)</f>
        <v>0.7914754858566967</v>
      </c>
      <c r="K293" s="3">
        <f>C293-AVERAGE(C$293:C$304)</f>
        <v>-4251.666666666668</v>
      </c>
      <c r="L293" s="3">
        <f>D293-AVERAGE(D$293:D$304)</f>
        <v>-25931.08333333333</v>
      </c>
      <c r="M293" s="1">
        <f t="shared" si="105"/>
        <v>16162.666666666666</v>
      </c>
      <c r="N293" s="1">
        <f t="shared" si="105"/>
        <v>107599.33333333333</v>
      </c>
      <c r="O293" s="1">
        <f t="shared" si="104"/>
        <v>15883.666666666666</v>
      </c>
      <c r="P293" s="1">
        <f t="shared" si="104"/>
        <v>108056.33333333333</v>
      </c>
      <c r="Q293" s="1">
        <f t="shared" si="116"/>
        <v>17429.333333333332</v>
      </c>
      <c r="R293" s="1">
        <f t="shared" si="116"/>
        <v>117017.41666666667</v>
      </c>
      <c r="S293" s="1">
        <f t="shared" si="106"/>
        <v>17895.916666666668</v>
      </c>
      <c r="T293" s="1">
        <f t="shared" si="107"/>
        <v>117720.83333333333</v>
      </c>
      <c r="U293" s="1">
        <f t="shared" si="108"/>
        <v>17791.666666666668</v>
      </c>
      <c r="V293" s="1">
        <f t="shared" si="109"/>
        <v>117080.625</v>
      </c>
      <c r="W293" s="2">
        <f t="shared" si="110"/>
        <v>0.8411803278688524</v>
      </c>
      <c r="X293" s="2">
        <f t="shared" si="111"/>
        <v>0.8406514741444198</v>
      </c>
      <c r="Y293" s="19">
        <f t="shared" si="121"/>
        <v>0.8587573896995466</v>
      </c>
      <c r="Z293" s="19">
        <f t="shared" si="122"/>
        <v>0.8355446931836759</v>
      </c>
    </row>
    <row r="294" spans="1:26" ht="12.75">
      <c r="B294" t="s">
        <v>6</v>
      </c>
      <c r="C294" s="1">
        <v>15433</v>
      </c>
      <c r="D294" s="1">
        <v>105464</v>
      </c>
      <c r="E294" s="1">
        <f t="shared" si="114"/>
        <v>17374.083333333332</v>
      </c>
      <c r="F294" s="1">
        <f t="shared" si="115"/>
        <v>116519.25</v>
      </c>
      <c r="G294" s="2">
        <f t="shared" si="119"/>
        <v>-4.105953563675172</v>
      </c>
      <c r="H294" s="2">
        <f t="shared" si="120"/>
        <v>-6.192172298790965</v>
      </c>
      <c r="I294" s="3">
        <f aca="true" t="shared" si="123" ref="I294:J304">C294/AVERAGE(C$293:C$304)</f>
        <v>0.8030631536953844</v>
      </c>
      <c r="J294" s="3">
        <f t="shared" si="123"/>
        <v>0.8480875664511771</v>
      </c>
      <c r="K294" s="3">
        <f aca="true" t="shared" si="124" ref="K294:L304">C294-AVERAGE(C$293:C$304)</f>
        <v>-3784.666666666668</v>
      </c>
      <c r="L294" s="3">
        <f t="shared" si="124"/>
        <v>-18891.08333333333</v>
      </c>
      <c r="M294" s="1">
        <f t="shared" si="105"/>
        <v>15883.666666666666</v>
      </c>
      <c r="N294" s="1">
        <f t="shared" si="105"/>
        <v>108056.33333333333</v>
      </c>
      <c r="O294" s="1">
        <f t="shared" si="104"/>
        <v>16833.666666666668</v>
      </c>
      <c r="P294" s="1">
        <f t="shared" si="104"/>
        <v>111002</v>
      </c>
      <c r="Q294" s="1">
        <f t="shared" si="116"/>
        <v>17374.083333333332</v>
      </c>
      <c r="R294" s="1">
        <f t="shared" si="116"/>
        <v>116519.25</v>
      </c>
      <c r="S294" s="1">
        <f t="shared" si="106"/>
        <v>18088.583333333332</v>
      </c>
      <c r="T294" s="1">
        <f t="shared" si="107"/>
        <v>118816.66666666667</v>
      </c>
      <c r="U294" s="1">
        <f t="shared" si="108"/>
        <v>17992.25</v>
      </c>
      <c r="V294" s="1">
        <f t="shared" si="109"/>
        <v>118268.75</v>
      </c>
      <c r="W294" s="2">
        <f t="shared" si="110"/>
        <v>0.8577582014478456</v>
      </c>
      <c r="X294" s="2">
        <f t="shared" si="111"/>
        <v>0.8917317550071342</v>
      </c>
      <c r="Y294" s="19">
        <f t="shared" si="121"/>
        <v>0.9389180060709498</v>
      </c>
      <c r="Z294" s="19">
        <f t="shared" si="122"/>
        <v>0.9465807362460422</v>
      </c>
    </row>
    <row r="295" spans="1:26" ht="12.75">
      <c r="B295" t="s">
        <v>7</v>
      </c>
      <c r="C295" s="1">
        <v>20102</v>
      </c>
      <c r="D295" s="1">
        <v>129118</v>
      </c>
      <c r="E295" s="1">
        <f t="shared" si="114"/>
        <v>17606.25</v>
      </c>
      <c r="F295" s="1">
        <f t="shared" si="115"/>
        <v>116175.66666666667</v>
      </c>
      <c r="G295" s="2">
        <f t="shared" si="119"/>
        <v>-0.32646591214670195</v>
      </c>
      <c r="H295" s="2">
        <f t="shared" si="120"/>
        <v>-4.985489941101008</v>
      </c>
      <c r="I295" s="3">
        <f t="shared" si="123"/>
        <v>1.0460166860354188</v>
      </c>
      <c r="J295" s="3">
        <f t="shared" si="123"/>
        <v>1.0383009406531432</v>
      </c>
      <c r="K295" s="3">
        <f t="shared" si="124"/>
        <v>884.3333333333321</v>
      </c>
      <c r="L295" s="3">
        <f t="shared" si="124"/>
        <v>4762.9166666666715</v>
      </c>
      <c r="M295" s="1">
        <f t="shared" si="105"/>
        <v>16833.666666666668</v>
      </c>
      <c r="N295" s="1">
        <f t="shared" si="105"/>
        <v>111002</v>
      </c>
      <c r="O295" s="1">
        <f t="shared" si="104"/>
        <v>18623.333333333332</v>
      </c>
      <c r="P295" s="1">
        <f t="shared" si="104"/>
        <v>121195</v>
      </c>
      <c r="Q295" s="1">
        <f t="shared" si="116"/>
        <v>17606.25</v>
      </c>
      <c r="R295" s="1">
        <f t="shared" si="116"/>
        <v>116175.66666666667</v>
      </c>
      <c r="S295" s="1">
        <f t="shared" si="106"/>
        <v>18202.25</v>
      </c>
      <c r="T295" s="1">
        <f t="shared" si="107"/>
        <v>119223.25</v>
      </c>
      <c r="U295" s="1">
        <f t="shared" si="108"/>
        <v>18145.416666666664</v>
      </c>
      <c r="V295" s="1">
        <f t="shared" si="109"/>
        <v>119019.95833333334</v>
      </c>
      <c r="W295" s="2">
        <f t="shared" si="110"/>
        <v>1.1078279639027304</v>
      </c>
      <c r="X295" s="2">
        <f t="shared" si="111"/>
        <v>1.0848432633322351</v>
      </c>
      <c r="Y295" s="19">
        <f t="shared" si="121"/>
        <v>1.133731503151546</v>
      </c>
      <c r="Z295" s="19">
        <f t="shared" si="122"/>
        <v>1.1622420654026542</v>
      </c>
    </row>
    <row r="296" spans="1:26" ht="12.75">
      <c r="B296" t="s">
        <v>8</v>
      </c>
      <c r="C296" s="1">
        <v>20335</v>
      </c>
      <c r="D296" s="1">
        <v>129003</v>
      </c>
      <c r="E296" s="1">
        <f t="shared" si="114"/>
        <v>17879.916666666668</v>
      </c>
      <c r="F296" s="1">
        <f t="shared" si="115"/>
        <v>116969.41666666667</v>
      </c>
      <c r="G296" s="2">
        <f t="shared" si="119"/>
        <v>1.993192816329639</v>
      </c>
      <c r="H296" s="2">
        <f t="shared" si="120"/>
        <v>-3.7951232484626445</v>
      </c>
      <c r="I296" s="3">
        <f t="shared" si="123"/>
        <v>1.0581409466983505</v>
      </c>
      <c r="J296" s="3">
        <f t="shared" si="123"/>
        <v>1.0373761694502504</v>
      </c>
      <c r="K296" s="3">
        <f t="shared" si="124"/>
        <v>1117.3333333333321</v>
      </c>
      <c r="L296" s="3">
        <f t="shared" si="124"/>
        <v>4647.9166666666715</v>
      </c>
      <c r="M296" s="1">
        <f t="shared" si="105"/>
        <v>18623.333333333332</v>
      </c>
      <c r="N296" s="1">
        <f t="shared" si="105"/>
        <v>121195</v>
      </c>
      <c r="O296" s="1">
        <f t="shared" si="104"/>
        <v>19503</v>
      </c>
      <c r="P296" s="1">
        <f t="shared" si="104"/>
        <v>128817</v>
      </c>
      <c r="Q296" s="1">
        <f t="shared" si="116"/>
        <v>17879.916666666668</v>
      </c>
      <c r="R296" s="1">
        <f t="shared" si="116"/>
        <v>116969.41666666667</v>
      </c>
      <c r="S296" s="1">
        <f t="shared" si="106"/>
        <v>18399.75</v>
      </c>
      <c r="T296" s="1">
        <f t="shared" si="107"/>
        <v>120469.33333333333</v>
      </c>
      <c r="U296" s="1">
        <f t="shared" si="108"/>
        <v>18301</v>
      </c>
      <c r="V296" s="1">
        <f t="shared" si="109"/>
        <v>119846.29166666666</v>
      </c>
      <c r="W296" s="2">
        <f t="shared" si="110"/>
        <v>1.1111414676793618</v>
      </c>
      <c r="X296" s="2">
        <f t="shared" si="111"/>
        <v>1.076403768577181</v>
      </c>
      <c r="Y296" s="19">
        <f t="shared" si="121"/>
        <v>1.0507727048618356</v>
      </c>
      <c r="Z296" s="19">
        <f t="shared" si="122"/>
        <v>1.043824309797026</v>
      </c>
    </row>
    <row r="297" spans="1:26" ht="12.75">
      <c r="B297" t="s">
        <v>9</v>
      </c>
      <c r="C297" s="1">
        <v>18072</v>
      </c>
      <c r="D297" s="1">
        <v>128330</v>
      </c>
      <c r="E297" s="1">
        <f t="shared" si="114"/>
        <v>17687.416666666668</v>
      </c>
      <c r="F297" s="1">
        <f t="shared" si="115"/>
        <v>116440.41666666667</v>
      </c>
      <c r="G297" s="2">
        <f t="shared" si="119"/>
        <v>0.5657293122645797</v>
      </c>
      <c r="H297" s="2">
        <f t="shared" si="120"/>
        <v>-3.782232747169644</v>
      </c>
      <c r="I297" s="3">
        <f t="shared" si="123"/>
        <v>0.9403847154527951</v>
      </c>
      <c r="J297" s="3">
        <f t="shared" si="123"/>
        <v>1.0319642475411472</v>
      </c>
      <c r="K297" s="3">
        <f t="shared" si="124"/>
        <v>-1145.6666666666679</v>
      </c>
      <c r="L297" s="3">
        <f t="shared" si="124"/>
        <v>3974.9166666666715</v>
      </c>
      <c r="M297" s="1">
        <f t="shared" si="105"/>
        <v>19503</v>
      </c>
      <c r="N297" s="1">
        <f t="shared" si="105"/>
        <v>128817</v>
      </c>
      <c r="O297" s="1">
        <f t="shared" si="104"/>
        <v>19906</v>
      </c>
      <c r="P297" s="1">
        <f t="shared" si="104"/>
        <v>134790</v>
      </c>
      <c r="Q297" s="1">
        <f t="shared" si="116"/>
        <v>17687.416666666668</v>
      </c>
      <c r="R297" s="1">
        <f t="shared" si="116"/>
        <v>116440.41666666667</v>
      </c>
      <c r="S297" s="1">
        <f t="shared" si="106"/>
        <v>18602.333333333332</v>
      </c>
      <c r="T297" s="1">
        <f t="shared" si="107"/>
        <v>121609.66666666667</v>
      </c>
      <c r="U297" s="1">
        <f t="shared" si="108"/>
        <v>18501.041666666664</v>
      </c>
      <c r="V297" s="1">
        <f t="shared" si="109"/>
        <v>121039.5</v>
      </c>
      <c r="W297" s="2">
        <f t="shared" si="110"/>
        <v>0.9768098643094422</v>
      </c>
      <c r="X297" s="2">
        <f t="shared" si="111"/>
        <v>1.060232403471594</v>
      </c>
      <c r="Y297" s="19">
        <f t="shared" si="121"/>
        <v>1.0855146636990636</v>
      </c>
      <c r="Z297" s="19">
        <f t="shared" si="122"/>
        <v>1.1178365378718549</v>
      </c>
    </row>
    <row r="298" spans="1:26" ht="12.75">
      <c r="B298" t="s">
        <v>10</v>
      </c>
      <c r="C298" s="1">
        <v>21311</v>
      </c>
      <c r="D298" s="1">
        <v>147037</v>
      </c>
      <c r="E298" s="1">
        <f t="shared" si="114"/>
        <v>17895.916666666668</v>
      </c>
      <c r="F298" s="1">
        <f t="shared" si="115"/>
        <v>117720.83333333333</v>
      </c>
      <c r="G298" s="2">
        <f t="shared" si="119"/>
        <v>3.250140631085017</v>
      </c>
      <c r="H298" s="2">
        <f t="shared" si="120"/>
        <v>-0.9695887992900225</v>
      </c>
      <c r="I298" s="3">
        <f t="shared" si="123"/>
        <v>1.1089275493035922</v>
      </c>
      <c r="J298" s="3">
        <f t="shared" si="123"/>
        <v>1.1823963770412818</v>
      </c>
      <c r="K298" s="3">
        <f t="shared" si="124"/>
        <v>2093.333333333332</v>
      </c>
      <c r="L298" s="3">
        <f t="shared" si="124"/>
        <v>22681.91666666667</v>
      </c>
      <c r="M298" s="1">
        <f t="shared" si="105"/>
        <v>19906</v>
      </c>
      <c r="N298" s="1">
        <f t="shared" si="105"/>
        <v>134790</v>
      </c>
      <c r="O298" s="1">
        <f t="shared" si="104"/>
        <v>21689.666666666668</v>
      </c>
      <c r="P298" s="1">
        <f t="shared" si="104"/>
        <v>149479.33333333334</v>
      </c>
      <c r="Q298" s="1">
        <f t="shared" si="116"/>
        <v>17895.916666666668</v>
      </c>
      <c r="R298" s="1">
        <f t="shared" si="116"/>
        <v>117720.83333333333</v>
      </c>
      <c r="S298" s="1">
        <f t="shared" si="106"/>
        <v>18852.75</v>
      </c>
      <c r="T298" s="1">
        <f t="shared" si="107"/>
        <v>122978.91666666667</v>
      </c>
      <c r="U298" s="1">
        <f t="shared" si="108"/>
        <v>18727.541666666664</v>
      </c>
      <c r="V298" s="1">
        <f t="shared" si="109"/>
        <v>122294.29166666667</v>
      </c>
      <c r="W298" s="2">
        <f t="shared" si="110"/>
        <v>1.1379496775026088</v>
      </c>
      <c r="X298" s="2">
        <f t="shared" si="111"/>
        <v>1.2023210404682965</v>
      </c>
      <c r="Y298" s="19">
        <f t="shared" si="121"/>
        <v>1.144799856020468</v>
      </c>
      <c r="Z298" s="19">
        <f t="shared" si="122"/>
        <v>1.1987677620742776</v>
      </c>
    </row>
    <row r="299" spans="1:26" ht="12.75">
      <c r="B299" t="s">
        <v>11</v>
      </c>
      <c r="C299" s="1">
        <v>25686</v>
      </c>
      <c r="D299" s="1">
        <v>173071</v>
      </c>
      <c r="E299" s="1">
        <f t="shared" si="114"/>
        <v>18088.583333333332</v>
      </c>
      <c r="F299" s="1">
        <f t="shared" si="115"/>
        <v>118816.66666666667</v>
      </c>
      <c r="G299" s="2">
        <f t="shared" si="119"/>
        <v>4.6187584345479</v>
      </c>
      <c r="H299" s="2">
        <f t="shared" si="120"/>
        <v>0.5580130447539062</v>
      </c>
      <c r="I299" s="3">
        <f t="shared" si="123"/>
        <v>1.336582658317867</v>
      </c>
      <c r="J299" s="3">
        <f t="shared" si="123"/>
        <v>1.3917484943987681</v>
      </c>
      <c r="K299" s="3">
        <f t="shared" si="124"/>
        <v>6468.333333333332</v>
      </c>
      <c r="L299" s="3">
        <f t="shared" si="124"/>
        <v>48715.91666666667</v>
      </c>
      <c r="M299" s="1">
        <f t="shared" si="105"/>
        <v>21689.666666666668</v>
      </c>
      <c r="N299" s="1">
        <f t="shared" si="105"/>
        <v>149479.33333333334</v>
      </c>
      <c r="O299" s="1">
        <f t="shared" si="104"/>
        <v>21103.333333333332</v>
      </c>
      <c r="P299" s="1">
        <f t="shared" si="104"/>
        <v>136797.66666666666</v>
      </c>
      <c r="Q299" s="1">
        <f t="shared" si="116"/>
        <v>18088.583333333332</v>
      </c>
      <c r="R299" s="1">
        <f t="shared" si="116"/>
        <v>118816.66666666667</v>
      </c>
      <c r="S299" s="1">
        <f t="shared" si="106"/>
        <v>19217.666666666668</v>
      </c>
      <c r="T299" s="1">
        <f t="shared" si="107"/>
        <v>124355.08333333333</v>
      </c>
      <c r="U299" s="1">
        <f t="shared" si="108"/>
        <v>19035.208333333336</v>
      </c>
      <c r="V299" s="1">
        <f t="shared" si="109"/>
        <v>123667</v>
      </c>
      <c r="W299" s="2">
        <f t="shared" si="110"/>
        <v>1.3493942146679945</v>
      </c>
      <c r="X299" s="2">
        <f t="shared" si="111"/>
        <v>1.3994921846571842</v>
      </c>
      <c r="Y299" s="19">
        <f t="shared" si="121"/>
        <v>1.335430277081704</v>
      </c>
      <c r="Z299" s="19">
        <f t="shared" si="122"/>
        <v>1.3731548072529813</v>
      </c>
    </row>
    <row r="300" spans="1:26" ht="12.75">
      <c r="B300" t="s">
        <v>12</v>
      </c>
      <c r="C300" s="1">
        <v>16313</v>
      </c>
      <c r="D300" s="1">
        <v>90285</v>
      </c>
      <c r="E300" s="1">
        <f t="shared" si="114"/>
        <v>18202.25</v>
      </c>
      <c r="F300" s="1">
        <f t="shared" si="115"/>
        <v>119223.25</v>
      </c>
      <c r="G300" s="2">
        <f t="shared" si="119"/>
        <v>5.552924575714229</v>
      </c>
      <c r="H300" s="2">
        <f t="shared" si="120"/>
        <v>1.4904208009114086</v>
      </c>
      <c r="I300" s="3">
        <f t="shared" si="123"/>
        <v>0.8488543527656843</v>
      </c>
      <c r="J300" s="3">
        <f t="shared" si="123"/>
        <v>0.7260258091580495</v>
      </c>
      <c r="K300" s="3">
        <f t="shared" si="124"/>
        <v>-2904.666666666668</v>
      </c>
      <c r="L300" s="3">
        <f t="shared" si="124"/>
        <v>-34070.08333333333</v>
      </c>
      <c r="M300" s="1">
        <f t="shared" si="105"/>
        <v>21103.333333333332</v>
      </c>
      <c r="N300" s="1">
        <f t="shared" si="105"/>
        <v>136797.66666666666</v>
      </c>
      <c r="O300" s="1">
        <f t="shared" si="104"/>
        <v>19491.333333333332</v>
      </c>
      <c r="P300" s="1">
        <f t="shared" si="104"/>
        <v>121657</v>
      </c>
      <c r="Q300" s="1">
        <f t="shared" si="116"/>
        <v>18202.25</v>
      </c>
      <c r="R300" s="1">
        <f t="shared" si="116"/>
        <v>119223.25</v>
      </c>
      <c r="S300" s="1">
        <f t="shared" si="106"/>
        <v>19425.666666666668</v>
      </c>
      <c r="T300" s="1">
        <f t="shared" si="107"/>
        <v>125221.41666666667</v>
      </c>
      <c r="U300" s="1">
        <f t="shared" si="108"/>
        <v>19321.666666666668</v>
      </c>
      <c r="V300" s="1">
        <f t="shared" si="109"/>
        <v>124788.25</v>
      </c>
      <c r="W300" s="2">
        <f t="shared" si="110"/>
        <v>0.8442853446045027</v>
      </c>
      <c r="X300" s="2">
        <f t="shared" si="111"/>
        <v>0.7235056185177691</v>
      </c>
      <c r="Y300" s="19">
        <f t="shared" si="121"/>
        <v>0.8495943555014831</v>
      </c>
      <c r="Z300" s="19">
        <f t="shared" si="122"/>
        <v>0.7336327274728648</v>
      </c>
    </row>
    <row r="301" spans="1:26" ht="12.75">
      <c r="B301" t="s">
        <v>13</v>
      </c>
      <c r="C301" s="1">
        <v>16475</v>
      </c>
      <c r="D301" s="1">
        <v>101615</v>
      </c>
      <c r="E301" s="1">
        <f t="shared" si="114"/>
        <v>18399.75</v>
      </c>
      <c r="F301" s="1">
        <f t="shared" si="115"/>
        <v>120469.33333333333</v>
      </c>
      <c r="G301" s="2">
        <f t="shared" si="119"/>
        <v>6.345666644189933</v>
      </c>
      <c r="H301" s="2">
        <f t="shared" si="120"/>
        <v>2.666383540221588</v>
      </c>
      <c r="I301" s="3">
        <f t="shared" si="123"/>
        <v>0.8572840962308986</v>
      </c>
      <c r="J301" s="3">
        <f t="shared" si="123"/>
        <v>0.8171358763647915</v>
      </c>
      <c r="K301" s="3">
        <f t="shared" si="124"/>
        <v>-2742.666666666668</v>
      </c>
      <c r="L301" s="3">
        <f t="shared" si="124"/>
        <v>-22740.08333333333</v>
      </c>
      <c r="M301" s="1">
        <f t="shared" si="105"/>
        <v>19491.333333333332</v>
      </c>
      <c r="N301" s="1">
        <f t="shared" si="105"/>
        <v>121657</v>
      </c>
      <c r="O301" s="1">
        <f t="shared" si="104"/>
        <v>17933.666666666668</v>
      </c>
      <c r="P301" s="1">
        <f t="shared" si="104"/>
        <v>108165</v>
      </c>
      <c r="Q301" s="1">
        <f t="shared" si="116"/>
        <v>18399.75</v>
      </c>
      <c r="R301" s="1">
        <f t="shared" si="116"/>
        <v>120469.33333333333</v>
      </c>
      <c r="S301" s="1">
        <f t="shared" si="106"/>
        <v>19860</v>
      </c>
      <c r="T301" s="1">
        <f t="shared" si="107"/>
        <v>127318.16666666667</v>
      </c>
      <c r="U301" s="1">
        <f t="shared" si="108"/>
        <v>19642.833333333336</v>
      </c>
      <c r="V301" s="1">
        <f t="shared" si="109"/>
        <v>126269.79166666667</v>
      </c>
      <c r="W301" s="2">
        <f t="shared" si="110"/>
        <v>0.8387282893676233</v>
      </c>
      <c r="X301" s="2">
        <f t="shared" si="111"/>
        <v>0.8047451307138319</v>
      </c>
      <c r="Y301" s="19">
        <f t="shared" si="121"/>
        <v>0.7955413448853683</v>
      </c>
      <c r="Z301" s="19">
        <f t="shared" si="122"/>
        <v>0.7514934336879447</v>
      </c>
    </row>
    <row r="302" spans="1:26" ht="12.75">
      <c r="B302" t="s">
        <v>14</v>
      </c>
      <c r="C302" s="1">
        <v>21013</v>
      </c>
      <c r="D302" s="1">
        <v>132595</v>
      </c>
      <c r="E302" s="1">
        <f t="shared" si="114"/>
        <v>18602.333333333332</v>
      </c>
      <c r="F302" s="1">
        <f t="shared" si="115"/>
        <v>121609.66666666667</v>
      </c>
      <c r="G302" s="2">
        <f t="shared" si="119"/>
        <v>6.952476319609815</v>
      </c>
      <c r="H302" s="2">
        <f t="shared" si="120"/>
        <v>3.5934677130251913</v>
      </c>
      <c r="I302" s="3">
        <f t="shared" si="123"/>
        <v>1.093420984163877</v>
      </c>
      <c r="J302" s="3">
        <f t="shared" si="123"/>
        <v>1.0662611969353888</v>
      </c>
      <c r="K302" s="3">
        <f t="shared" si="124"/>
        <v>1795.3333333333321</v>
      </c>
      <c r="L302" s="3">
        <f t="shared" si="124"/>
        <v>8239.916666666672</v>
      </c>
      <c r="M302" s="1">
        <f t="shared" si="105"/>
        <v>17933.666666666668</v>
      </c>
      <c r="N302" s="1">
        <f t="shared" si="105"/>
        <v>108165</v>
      </c>
      <c r="O302" s="1">
        <f t="shared" si="104"/>
        <v>18921</v>
      </c>
      <c r="P302" s="1">
        <f t="shared" si="104"/>
        <v>118244.66666666667</v>
      </c>
      <c r="Q302" s="1">
        <f t="shared" si="116"/>
        <v>18602.333333333332</v>
      </c>
      <c r="R302" s="1">
        <f t="shared" si="116"/>
        <v>121609.66666666667</v>
      </c>
      <c r="S302" s="1">
        <f t="shared" si="106"/>
        <v>20320</v>
      </c>
      <c r="T302" s="1">
        <f t="shared" si="107"/>
        <v>130396.83333333333</v>
      </c>
      <c r="U302" s="1">
        <f t="shared" si="108"/>
        <v>20090</v>
      </c>
      <c r="V302" s="1">
        <f t="shared" si="109"/>
        <v>128857.5</v>
      </c>
      <c r="W302" s="2">
        <f t="shared" si="110"/>
        <v>1.045943255350921</v>
      </c>
      <c r="X302" s="2">
        <f t="shared" si="111"/>
        <v>1.0290049085229809</v>
      </c>
      <c r="Y302" s="19">
        <f t="shared" si="121"/>
        <v>1.028596633006398</v>
      </c>
      <c r="Z302" s="19">
        <f t="shared" si="122"/>
        <v>1.0036567496416262</v>
      </c>
    </row>
    <row r="303" spans="1:26" ht="12.75">
      <c r="B303" t="s">
        <v>15</v>
      </c>
      <c r="C303" s="1">
        <v>19275</v>
      </c>
      <c r="D303" s="1">
        <v>120524</v>
      </c>
      <c r="E303" s="1">
        <f t="shared" si="114"/>
        <v>18852.75</v>
      </c>
      <c r="F303" s="1">
        <f t="shared" si="115"/>
        <v>122978.91666666667</v>
      </c>
      <c r="G303" s="2">
        <f t="shared" si="119"/>
        <v>8.813471278299644</v>
      </c>
      <c r="H303" s="2">
        <f t="shared" si="120"/>
        <v>5.4632316158079135</v>
      </c>
      <c r="I303" s="3">
        <f t="shared" si="123"/>
        <v>1.0029833660000347</v>
      </c>
      <c r="J303" s="3">
        <f t="shared" si="123"/>
        <v>0.9691923865865288</v>
      </c>
      <c r="K303" s="3">
        <f t="shared" si="124"/>
        <v>57.33333333333212</v>
      </c>
      <c r="L303" s="3">
        <f t="shared" si="124"/>
        <v>-3831.0833333333285</v>
      </c>
      <c r="M303" s="1">
        <f t="shared" si="105"/>
        <v>18921</v>
      </c>
      <c r="N303" s="1">
        <f t="shared" si="105"/>
        <v>118244.66666666667</v>
      </c>
      <c r="O303" s="1">
        <f t="shared" si="104"/>
        <v>20639.666666666668</v>
      </c>
      <c r="P303" s="1">
        <f t="shared" si="104"/>
        <v>129971.33333333333</v>
      </c>
      <c r="Q303" s="1">
        <f t="shared" si="116"/>
        <v>18852.75</v>
      </c>
      <c r="R303" s="1">
        <f t="shared" si="116"/>
        <v>122978.91666666667</v>
      </c>
      <c r="S303" s="1">
        <f t="shared" si="106"/>
        <v>20425.166666666668</v>
      </c>
      <c r="T303" s="1">
        <f t="shared" si="107"/>
        <v>131022.83333333333</v>
      </c>
      <c r="U303" s="1">
        <f t="shared" si="108"/>
        <v>20372.583333333336</v>
      </c>
      <c r="V303" s="1">
        <f t="shared" si="109"/>
        <v>130709.83333333333</v>
      </c>
      <c r="W303" s="2">
        <f t="shared" si="110"/>
        <v>0.9461244892032182</v>
      </c>
      <c r="X303" s="2">
        <f t="shared" si="111"/>
        <v>0.9220729376392238</v>
      </c>
      <c r="Y303" s="19">
        <f t="shared" si="121"/>
        <v>0.9445321245625466</v>
      </c>
      <c r="Z303" s="19">
        <f t="shared" si="122"/>
        <v>0.9152670230571552</v>
      </c>
    </row>
    <row r="304" spans="1:26" ht="12.75">
      <c r="B304" t="s">
        <v>16</v>
      </c>
      <c r="C304" s="1">
        <v>21631</v>
      </c>
      <c r="D304" s="1">
        <v>136795</v>
      </c>
      <c r="E304" s="1">
        <f t="shared" si="114"/>
        <v>19217.666666666668</v>
      </c>
      <c r="F304" s="1">
        <f t="shared" si="115"/>
        <v>124355.08333333333</v>
      </c>
      <c r="G304" s="2">
        <f t="shared" si="119"/>
        <v>10.272606859880739</v>
      </c>
      <c r="H304" s="2">
        <f t="shared" si="120"/>
        <v>5.95238940491015</v>
      </c>
      <c r="I304" s="3">
        <f t="shared" si="123"/>
        <v>1.1255788944200649</v>
      </c>
      <c r="J304" s="3">
        <f t="shared" si="123"/>
        <v>1.1000354495627775</v>
      </c>
      <c r="K304" s="3">
        <f t="shared" si="124"/>
        <v>2413.333333333332</v>
      </c>
      <c r="L304" s="3">
        <f t="shared" si="124"/>
        <v>12439.916666666672</v>
      </c>
      <c r="M304" s="1">
        <f t="shared" si="105"/>
        <v>20639.666666666668</v>
      </c>
      <c r="N304" s="1">
        <f t="shared" si="105"/>
        <v>129971.33333333333</v>
      </c>
      <c r="O304" s="1">
        <f t="shared" si="104"/>
        <v>19456</v>
      </c>
      <c r="P304" s="1">
        <f t="shared" si="104"/>
        <v>122046.33333333333</v>
      </c>
      <c r="Q304" s="1">
        <f t="shared" si="116"/>
        <v>19217.666666666668</v>
      </c>
      <c r="R304" s="1">
        <f t="shared" si="116"/>
        <v>124355.08333333333</v>
      </c>
      <c r="S304" s="1">
        <f t="shared" si="106"/>
        <v>20723.5</v>
      </c>
      <c r="T304" s="1">
        <f t="shared" si="107"/>
        <v>132186.58333333334</v>
      </c>
      <c r="U304" s="1">
        <f t="shared" si="108"/>
        <v>20574.333333333336</v>
      </c>
      <c r="V304" s="1">
        <f t="shared" si="109"/>
        <v>131604.70833333334</v>
      </c>
      <c r="W304" s="2">
        <f t="shared" si="110"/>
        <v>1.051358488731915</v>
      </c>
      <c r="X304" s="2">
        <f t="shared" si="111"/>
        <v>1.0394384952666016</v>
      </c>
      <c r="Y304" s="19">
        <f t="shared" si="121"/>
        <v>0.9781624529866754</v>
      </c>
      <c r="Z304" s="19">
        <f t="shared" si="122"/>
        <v>0.9954800853857945</v>
      </c>
    </row>
    <row r="305" spans="1:26" ht="12.75">
      <c r="A305">
        <v>2004</v>
      </c>
      <c r="B305" t="s">
        <v>5</v>
      </c>
      <c r="C305" s="1">
        <v>17462</v>
      </c>
      <c r="D305" s="1">
        <v>108820</v>
      </c>
      <c r="E305" s="1">
        <f t="shared" si="114"/>
        <v>19425.666666666668</v>
      </c>
      <c r="F305" s="1">
        <f t="shared" si="115"/>
        <v>125221.41666666667</v>
      </c>
      <c r="G305" s="2">
        <f t="shared" si="119"/>
        <v>11.453870869033054</v>
      </c>
      <c r="H305" s="2">
        <f t="shared" si="120"/>
        <v>7.010922163296215</v>
      </c>
      <c r="I305" s="3">
        <f>C305/AVERAGE(C$305:C$316)</f>
        <v>0.8022819074602293</v>
      </c>
      <c r="J305" s="3">
        <f>D305/AVERAGE(D$305:D$316)</f>
        <v>0.7896035293434724</v>
      </c>
      <c r="K305" s="3">
        <f>C305-AVERAGE(C$305:C$316)</f>
        <v>-4303.416666666668</v>
      </c>
      <c r="L305" s="3">
        <f>D305-AVERAGE(D$305:D$316)</f>
        <v>-28996</v>
      </c>
      <c r="M305" s="1">
        <f t="shared" si="105"/>
        <v>19456</v>
      </c>
      <c r="N305" s="1">
        <f t="shared" si="105"/>
        <v>122046.33333333333</v>
      </c>
      <c r="O305" s="1">
        <f t="shared" si="104"/>
        <v>19912.666666666668</v>
      </c>
      <c r="P305" s="1">
        <f t="shared" si="104"/>
        <v>125413.33333333333</v>
      </c>
      <c r="Q305" s="1">
        <f t="shared" si="116"/>
        <v>19425.666666666668</v>
      </c>
      <c r="R305" s="1">
        <f t="shared" si="116"/>
        <v>125221.41666666667</v>
      </c>
      <c r="S305" s="1">
        <f t="shared" si="106"/>
        <v>21060.75</v>
      </c>
      <c r="T305" s="1">
        <f t="shared" si="107"/>
        <v>134173.08333333334</v>
      </c>
      <c r="U305" s="1">
        <f t="shared" si="108"/>
        <v>20892.125</v>
      </c>
      <c r="V305" s="1">
        <f t="shared" si="109"/>
        <v>133179.83333333334</v>
      </c>
      <c r="W305" s="2">
        <f t="shared" si="110"/>
        <v>0.8358173235130462</v>
      </c>
      <c r="X305" s="2">
        <f t="shared" si="111"/>
        <v>0.8170906756403309</v>
      </c>
      <c r="Y305" s="19">
        <f t="shared" si="121"/>
        <v>0.8442757738776324</v>
      </c>
      <c r="Z305" s="19">
        <f t="shared" si="122"/>
        <v>0.8378241535447538</v>
      </c>
    </row>
    <row r="306" spans="1:26" ht="12.75">
      <c r="B306" t="s">
        <v>6</v>
      </c>
      <c r="C306" s="1">
        <v>20645</v>
      </c>
      <c r="D306" s="1">
        <v>130625</v>
      </c>
      <c r="E306" s="1">
        <f t="shared" si="114"/>
        <v>19860</v>
      </c>
      <c r="F306" s="1">
        <f t="shared" si="115"/>
        <v>127318.16666666667</v>
      </c>
      <c r="G306" s="2">
        <f t="shared" si="119"/>
        <v>14.308188921238056</v>
      </c>
      <c r="H306" s="2">
        <f t="shared" si="120"/>
        <v>9.267924970909675</v>
      </c>
      <c r="I306" s="3">
        <f aca="true" t="shared" si="125" ref="I306:J316">C306/AVERAGE(C$305:C$316)</f>
        <v>0.9485230775121082</v>
      </c>
      <c r="J306" s="3">
        <f t="shared" si="125"/>
        <v>0.9478217333255935</v>
      </c>
      <c r="K306" s="3">
        <f aca="true" t="shared" si="126" ref="K306:L316">C306-AVERAGE(C$305:C$316)</f>
        <v>-1120.4166666666679</v>
      </c>
      <c r="L306" s="3">
        <f t="shared" si="126"/>
        <v>-7191</v>
      </c>
      <c r="M306" s="1">
        <f t="shared" si="105"/>
        <v>19912.666666666668</v>
      </c>
      <c r="N306" s="1">
        <f t="shared" si="105"/>
        <v>125413.33333333333</v>
      </c>
      <c r="O306" s="1">
        <f t="shared" si="104"/>
        <v>21243</v>
      </c>
      <c r="P306" s="1">
        <f t="shared" si="104"/>
        <v>135169</v>
      </c>
      <c r="Q306" s="1">
        <f t="shared" si="116"/>
        <v>19860</v>
      </c>
      <c r="R306" s="1">
        <f t="shared" si="116"/>
        <v>127318.16666666667</v>
      </c>
      <c r="S306" s="1">
        <f t="shared" si="106"/>
        <v>21221.583333333332</v>
      </c>
      <c r="T306" s="1">
        <f t="shared" si="107"/>
        <v>134845.41666666666</v>
      </c>
      <c r="U306" s="1">
        <f t="shared" si="108"/>
        <v>21141.166666666664</v>
      </c>
      <c r="V306" s="1">
        <f t="shared" si="109"/>
        <v>134509.25</v>
      </c>
      <c r="W306" s="2">
        <f t="shared" si="110"/>
        <v>0.976530781177324</v>
      </c>
      <c r="X306" s="2">
        <f t="shared" si="111"/>
        <v>0.971122803822042</v>
      </c>
      <c r="Y306" s="19">
        <f t="shared" si="121"/>
        <v>0.92136224341391</v>
      </c>
      <c r="Z306" s="19">
        <f t="shared" si="122"/>
        <v>0.9343904580878202</v>
      </c>
    </row>
    <row r="307" spans="1:26" ht="12.75">
      <c r="B307" t="s">
        <v>7</v>
      </c>
      <c r="C307" s="1">
        <v>25622</v>
      </c>
      <c r="D307" s="1">
        <v>166062</v>
      </c>
      <c r="E307" s="1">
        <f t="shared" si="114"/>
        <v>20320</v>
      </c>
      <c r="F307" s="1">
        <f t="shared" si="115"/>
        <v>130396.83333333333</v>
      </c>
      <c r="G307" s="2">
        <f t="shared" si="119"/>
        <v>15.413560525381612</v>
      </c>
      <c r="H307" s="2">
        <f t="shared" si="120"/>
        <v>12.241088925678625</v>
      </c>
      <c r="I307" s="3">
        <f t="shared" si="125"/>
        <v>1.1771885828052913</v>
      </c>
      <c r="J307" s="3">
        <f t="shared" si="125"/>
        <v>1.2049544319962848</v>
      </c>
      <c r="K307" s="3">
        <f t="shared" si="126"/>
        <v>3856.583333333332</v>
      </c>
      <c r="L307" s="3">
        <f t="shared" si="126"/>
        <v>28246</v>
      </c>
      <c r="M307" s="1">
        <f t="shared" si="105"/>
        <v>21243</v>
      </c>
      <c r="N307" s="1">
        <f t="shared" si="105"/>
        <v>135169</v>
      </c>
      <c r="O307" s="1">
        <f t="shared" si="104"/>
        <v>22621.333333333332</v>
      </c>
      <c r="P307" s="1">
        <f t="shared" si="104"/>
        <v>144400.66666666666</v>
      </c>
      <c r="Q307" s="1">
        <f t="shared" si="116"/>
        <v>20320</v>
      </c>
      <c r="R307" s="1">
        <f t="shared" si="116"/>
        <v>130396.83333333333</v>
      </c>
      <c r="S307" s="1">
        <f t="shared" si="106"/>
        <v>21343.666666666668</v>
      </c>
      <c r="T307" s="1">
        <f t="shared" si="107"/>
        <v>135531</v>
      </c>
      <c r="U307" s="1">
        <f t="shared" si="108"/>
        <v>21282.625</v>
      </c>
      <c r="V307" s="1">
        <f t="shared" si="109"/>
        <v>135188.2083333333</v>
      </c>
      <c r="W307" s="2">
        <f t="shared" si="110"/>
        <v>1.2038928468645198</v>
      </c>
      <c r="X307" s="2">
        <f t="shared" si="111"/>
        <v>1.2283763654189517</v>
      </c>
      <c r="Y307" s="19">
        <f t="shared" si="121"/>
        <v>1.1048464115887744</v>
      </c>
      <c r="Z307" s="19">
        <f t="shared" si="122"/>
        <v>1.148051640080444</v>
      </c>
    </row>
    <row r="308" spans="1:26" ht="12.75">
      <c r="B308" t="s">
        <v>8</v>
      </c>
      <c r="C308" s="1">
        <v>21597</v>
      </c>
      <c r="D308" s="1">
        <v>136515</v>
      </c>
      <c r="E308" s="1">
        <f t="shared" si="114"/>
        <v>20425.166666666668</v>
      </c>
      <c r="F308" s="1">
        <f t="shared" si="115"/>
        <v>131022.83333333333</v>
      </c>
      <c r="G308" s="2">
        <f t="shared" si="119"/>
        <v>14.235245317138876</v>
      </c>
      <c r="H308" s="2">
        <f t="shared" si="120"/>
        <v>12.014607807026465</v>
      </c>
      <c r="I308" s="3">
        <f t="shared" si="125"/>
        <v>0.9922621896356988</v>
      </c>
      <c r="J308" s="3">
        <f t="shared" si="125"/>
        <v>0.9905598769373658</v>
      </c>
      <c r="K308" s="3">
        <f t="shared" si="126"/>
        <v>-168.41666666666788</v>
      </c>
      <c r="L308" s="3">
        <f t="shared" si="126"/>
        <v>-1301</v>
      </c>
      <c r="M308" s="1">
        <f t="shared" si="105"/>
        <v>22621.333333333332</v>
      </c>
      <c r="N308" s="1">
        <f t="shared" si="105"/>
        <v>144400.66666666666</v>
      </c>
      <c r="O308" s="1">
        <f t="shared" si="104"/>
        <v>22957</v>
      </c>
      <c r="P308" s="1">
        <f t="shared" si="104"/>
        <v>148290.66666666666</v>
      </c>
      <c r="Q308" s="1">
        <f t="shared" si="116"/>
        <v>20425.166666666668</v>
      </c>
      <c r="R308" s="1">
        <f t="shared" si="116"/>
        <v>131022.83333333333</v>
      </c>
      <c r="S308" s="1">
        <f t="shared" si="106"/>
        <v>21484.083333333332</v>
      </c>
      <c r="T308" s="1">
        <f t="shared" si="107"/>
        <v>136139.75</v>
      </c>
      <c r="U308" s="1">
        <f t="shared" si="108"/>
        <v>21413.875</v>
      </c>
      <c r="V308" s="1">
        <f t="shared" si="109"/>
        <v>135835.375</v>
      </c>
      <c r="W308" s="2">
        <f t="shared" si="110"/>
        <v>1.0085516983731342</v>
      </c>
      <c r="X308" s="2">
        <f t="shared" si="111"/>
        <v>1.005003299030168</v>
      </c>
      <c r="Y308" s="19">
        <f t="shared" si="121"/>
        <v>1.0356088167255975</v>
      </c>
      <c r="Z308" s="19">
        <f t="shared" si="122"/>
        <v>1.0330169649410161</v>
      </c>
    </row>
    <row r="309" spans="1:26" ht="12.75">
      <c r="B309" t="s">
        <v>9</v>
      </c>
      <c r="C309" s="1">
        <v>21652</v>
      </c>
      <c r="D309" s="1">
        <v>142295</v>
      </c>
      <c r="E309" s="1">
        <f t="shared" si="114"/>
        <v>20723.5</v>
      </c>
      <c r="F309" s="1">
        <f t="shared" si="115"/>
        <v>132186.58333333334</v>
      </c>
      <c r="G309" s="2">
        <f t="shared" si="119"/>
        <v>17.16521632610754</v>
      </c>
      <c r="H309" s="2">
        <f t="shared" si="120"/>
        <v>13.522939128381111</v>
      </c>
      <c r="I309" s="3">
        <f t="shared" si="125"/>
        <v>0.9947891341386373</v>
      </c>
      <c r="J309" s="3">
        <f t="shared" si="125"/>
        <v>1.032499854878969</v>
      </c>
      <c r="K309" s="3">
        <f t="shared" si="126"/>
        <v>-113.41666666666788</v>
      </c>
      <c r="L309" s="3">
        <f t="shared" si="126"/>
        <v>4479</v>
      </c>
      <c r="M309" s="1">
        <f t="shared" si="105"/>
        <v>22957</v>
      </c>
      <c r="N309" s="1">
        <f t="shared" si="105"/>
        <v>148290.66666666666</v>
      </c>
      <c r="O309" s="1">
        <f t="shared" si="104"/>
        <v>22869</v>
      </c>
      <c r="P309" s="1">
        <f t="shared" si="104"/>
        <v>149895</v>
      </c>
      <c r="Q309" s="1">
        <f t="shared" si="116"/>
        <v>20723.5</v>
      </c>
      <c r="R309" s="1">
        <f t="shared" si="116"/>
        <v>132186.58333333334</v>
      </c>
      <c r="S309" s="1">
        <f t="shared" si="106"/>
        <v>21462.833333333332</v>
      </c>
      <c r="T309" s="1">
        <f t="shared" si="107"/>
        <v>135997.08333333334</v>
      </c>
      <c r="U309" s="1">
        <f t="shared" si="108"/>
        <v>21473.458333333332</v>
      </c>
      <c r="V309" s="1">
        <f t="shared" si="109"/>
        <v>136068.4166666667</v>
      </c>
      <c r="W309" s="2">
        <f t="shared" si="110"/>
        <v>1.0083145278182564</v>
      </c>
      <c r="X309" s="2">
        <f t="shared" si="111"/>
        <v>1.0457606804420079</v>
      </c>
      <c r="Y309" s="19">
        <f t="shared" si="121"/>
        <v>1.053350518282821</v>
      </c>
      <c r="Z309" s="19">
        <f t="shared" si="122"/>
        <v>1.0844994288863823</v>
      </c>
    </row>
    <row r="310" spans="1:26" ht="12.75">
      <c r="B310" t="s">
        <v>10</v>
      </c>
      <c r="C310" s="1">
        <v>25358</v>
      </c>
      <c r="D310" s="1">
        <v>170875</v>
      </c>
      <c r="E310" s="1">
        <f t="shared" si="114"/>
        <v>21060.75</v>
      </c>
      <c r="F310" s="1">
        <f t="shared" si="115"/>
        <v>134173.08333333334</v>
      </c>
      <c r="G310" s="2">
        <f t="shared" si="119"/>
        <v>17.684667358941283</v>
      </c>
      <c r="H310" s="2">
        <f t="shared" si="120"/>
        <v>13.975648603688114</v>
      </c>
      <c r="I310" s="3">
        <f t="shared" si="125"/>
        <v>1.1650592491911862</v>
      </c>
      <c r="J310" s="3">
        <f t="shared" si="125"/>
        <v>1.2398778080919486</v>
      </c>
      <c r="K310" s="3">
        <f t="shared" si="126"/>
        <v>3592.583333333332</v>
      </c>
      <c r="L310" s="3">
        <f t="shared" si="126"/>
        <v>33059</v>
      </c>
      <c r="M310" s="1">
        <f t="shared" si="105"/>
        <v>22869</v>
      </c>
      <c r="N310" s="1">
        <f t="shared" si="105"/>
        <v>149895</v>
      </c>
      <c r="O310" s="1">
        <f t="shared" si="104"/>
        <v>24875.333333333332</v>
      </c>
      <c r="P310" s="1">
        <f t="shared" si="104"/>
        <v>164769.66666666666</v>
      </c>
      <c r="Q310" s="1">
        <f t="shared" si="116"/>
        <v>21060.75</v>
      </c>
      <c r="R310" s="1">
        <f t="shared" si="116"/>
        <v>134173.08333333334</v>
      </c>
      <c r="S310" s="1">
        <f t="shared" si="106"/>
        <v>21644.75</v>
      </c>
      <c r="T310" s="1">
        <f t="shared" si="107"/>
        <v>137359.25</v>
      </c>
      <c r="U310" s="1">
        <f t="shared" si="108"/>
        <v>21553.791666666664</v>
      </c>
      <c r="V310" s="1">
        <f t="shared" si="109"/>
        <v>136678.1666666667</v>
      </c>
      <c r="W310" s="2">
        <f t="shared" si="110"/>
        <v>1.1764983345931015</v>
      </c>
      <c r="X310" s="2">
        <f t="shared" si="111"/>
        <v>1.2501996783197509</v>
      </c>
      <c r="Y310" s="19">
        <f t="shared" si="121"/>
        <v>1.1326507207002503</v>
      </c>
      <c r="Z310" s="19">
        <f t="shared" si="122"/>
        <v>1.1926414773712493</v>
      </c>
    </row>
    <row r="311" spans="1:26" ht="12.75">
      <c r="B311" t="s">
        <v>11</v>
      </c>
      <c r="C311" s="1">
        <v>27616</v>
      </c>
      <c r="D311" s="1">
        <v>181139</v>
      </c>
      <c r="E311" s="1">
        <f t="shared" si="114"/>
        <v>21221.583333333332</v>
      </c>
      <c r="F311" s="1">
        <f t="shared" si="115"/>
        <v>134845.41666666666</v>
      </c>
      <c r="G311" s="2">
        <f t="shared" si="119"/>
        <v>17.32031714294928</v>
      </c>
      <c r="H311" s="2">
        <f t="shared" si="120"/>
        <v>13.490321223172941</v>
      </c>
      <c r="I311" s="3">
        <f t="shared" si="125"/>
        <v>1.26880180714819</v>
      </c>
      <c r="J311" s="3">
        <f t="shared" si="125"/>
        <v>1.314353921170256</v>
      </c>
      <c r="K311" s="3">
        <f t="shared" si="126"/>
        <v>5850.583333333332</v>
      </c>
      <c r="L311" s="3">
        <f t="shared" si="126"/>
        <v>43323</v>
      </c>
      <c r="M311" s="1">
        <f t="shared" si="105"/>
        <v>24875.333333333332</v>
      </c>
      <c r="N311" s="1">
        <f t="shared" si="105"/>
        <v>164769.66666666666</v>
      </c>
      <c r="O311" s="1">
        <f t="shared" si="104"/>
        <v>23584</v>
      </c>
      <c r="P311" s="1">
        <f t="shared" si="104"/>
        <v>150175.33333333334</v>
      </c>
      <c r="Q311" s="1">
        <f t="shared" si="116"/>
        <v>21221.583333333332</v>
      </c>
      <c r="R311" s="1">
        <f t="shared" si="116"/>
        <v>134845.41666666666</v>
      </c>
      <c r="S311" s="1">
        <f t="shared" si="106"/>
        <v>21765.416666666668</v>
      </c>
      <c r="T311" s="1">
        <f t="shared" si="107"/>
        <v>137816</v>
      </c>
      <c r="U311" s="1">
        <f t="shared" si="108"/>
        <v>21705.083333333336</v>
      </c>
      <c r="V311" s="1">
        <f t="shared" si="109"/>
        <v>137587.625</v>
      </c>
      <c r="W311" s="2">
        <f t="shared" si="110"/>
        <v>1.2723286787657269</v>
      </c>
      <c r="X311" s="2">
        <f t="shared" si="111"/>
        <v>1.3165355532519731</v>
      </c>
      <c r="Y311" s="19">
        <f t="shared" si="121"/>
        <v>1.3222888338167522</v>
      </c>
      <c r="Z311" s="19">
        <f t="shared" si="122"/>
        <v>1.3610024264533795</v>
      </c>
    </row>
    <row r="312" spans="1:26" ht="12.75">
      <c r="B312" t="s">
        <v>12</v>
      </c>
      <c r="C312" s="1">
        <v>17778</v>
      </c>
      <c r="D312" s="1">
        <v>98512</v>
      </c>
      <c r="E312" s="1">
        <f t="shared" si="114"/>
        <v>21343.666666666668</v>
      </c>
      <c r="F312" s="1">
        <f t="shared" si="115"/>
        <v>135531</v>
      </c>
      <c r="G312" s="2">
        <f t="shared" si="119"/>
        <v>17.258397542428384</v>
      </c>
      <c r="H312" s="2">
        <f t="shared" si="120"/>
        <v>13.678330359221036</v>
      </c>
      <c r="I312" s="3">
        <f t="shared" si="125"/>
        <v>0.8168003522407489</v>
      </c>
      <c r="J312" s="3">
        <f t="shared" si="125"/>
        <v>0.7148081499970976</v>
      </c>
      <c r="K312" s="3">
        <f t="shared" si="126"/>
        <v>-3987.416666666668</v>
      </c>
      <c r="L312" s="3">
        <f t="shared" si="126"/>
        <v>-39304</v>
      </c>
      <c r="M312" s="1">
        <f t="shared" si="105"/>
        <v>23584</v>
      </c>
      <c r="N312" s="1">
        <f t="shared" si="105"/>
        <v>150175.33333333334</v>
      </c>
      <c r="O312" s="1">
        <f t="shared" si="104"/>
        <v>21184.666666666668</v>
      </c>
      <c r="P312" s="1">
        <f t="shared" si="104"/>
        <v>129523.66666666667</v>
      </c>
      <c r="Q312" s="1">
        <f t="shared" si="116"/>
        <v>21343.666666666668</v>
      </c>
      <c r="R312" s="1">
        <f t="shared" si="116"/>
        <v>135531</v>
      </c>
      <c r="S312" s="1">
        <f t="shared" si="106"/>
        <v>21846.333333333332</v>
      </c>
      <c r="T312" s="1">
        <f t="shared" si="107"/>
        <v>138363.83333333334</v>
      </c>
      <c r="U312" s="1">
        <f t="shared" si="108"/>
        <v>21805.875</v>
      </c>
      <c r="V312" s="1">
        <f t="shared" si="109"/>
        <v>138089.9166666667</v>
      </c>
      <c r="W312" s="2">
        <f t="shared" si="110"/>
        <v>0.8152848716228998</v>
      </c>
      <c r="X312" s="2">
        <f t="shared" si="111"/>
        <v>0.71339024874493</v>
      </c>
      <c r="Y312" s="19">
        <f t="shared" si="121"/>
        <v>0.8391031305221562</v>
      </c>
      <c r="Z312" s="19">
        <f t="shared" si="122"/>
        <v>0.7218862511036118</v>
      </c>
    </row>
    <row r="313" spans="1:26" ht="12.75">
      <c r="B313" t="s">
        <v>13</v>
      </c>
      <c r="C313" s="1">
        <v>18160</v>
      </c>
      <c r="D313" s="1">
        <v>108920</v>
      </c>
      <c r="E313" s="1">
        <f t="shared" si="114"/>
        <v>21484.083333333332</v>
      </c>
      <c r="F313" s="1">
        <f t="shared" si="115"/>
        <v>136139.75</v>
      </c>
      <c r="G313" s="2">
        <f t="shared" si="119"/>
        <v>16.762908916334894</v>
      </c>
      <c r="H313" s="2">
        <f t="shared" si="120"/>
        <v>13.007805582610246</v>
      </c>
      <c r="I313" s="3">
        <f t="shared" si="125"/>
        <v>0.8343511304247946</v>
      </c>
      <c r="J313" s="3">
        <f t="shared" si="125"/>
        <v>0.7903291344981714</v>
      </c>
      <c r="K313" s="3">
        <f t="shared" si="126"/>
        <v>-3605.416666666668</v>
      </c>
      <c r="L313" s="3">
        <f t="shared" si="126"/>
        <v>-28896</v>
      </c>
      <c r="M313" s="1">
        <f t="shared" si="105"/>
        <v>21184.666666666668</v>
      </c>
      <c r="N313" s="1">
        <f t="shared" si="105"/>
        <v>129523.66666666667</v>
      </c>
      <c r="O313" s="1">
        <f t="shared" si="104"/>
        <v>18898.666666666668</v>
      </c>
      <c r="P313" s="1">
        <f t="shared" si="104"/>
        <v>112771.66666666667</v>
      </c>
      <c r="Q313" s="1">
        <f t="shared" si="116"/>
        <v>21484.083333333332</v>
      </c>
      <c r="R313" s="1">
        <f t="shared" si="116"/>
        <v>136139.75</v>
      </c>
      <c r="S313" s="1">
        <f t="shared" si="106"/>
        <v>21809.25</v>
      </c>
      <c r="T313" s="1">
        <f t="shared" si="107"/>
        <v>138384.66666666666</v>
      </c>
      <c r="U313" s="1">
        <f t="shared" si="108"/>
        <v>21827.791666666664</v>
      </c>
      <c r="V313" s="1">
        <f t="shared" si="109"/>
        <v>138374.25</v>
      </c>
      <c r="W313" s="2">
        <f t="shared" si="110"/>
        <v>0.8319668923600838</v>
      </c>
      <c r="X313" s="2">
        <f t="shared" si="111"/>
        <v>0.7871406710424808</v>
      </c>
      <c r="Y313" s="19">
        <f t="shared" si="121"/>
        <v>0.8270825951730005</v>
      </c>
      <c r="Z313" s="19">
        <f t="shared" si="122"/>
        <v>0.7780187320423108</v>
      </c>
    </row>
    <row r="314" spans="1:26" ht="12.75">
      <c r="B314" t="s">
        <v>14</v>
      </c>
      <c r="C314" s="1">
        <v>20758</v>
      </c>
      <c r="D314" s="1">
        <v>130883</v>
      </c>
      <c r="E314" s="1">
        <f t="shared" si="114"/>
        <v>21462.833333333332</v>
      </c>
      <c r="F314" s="1">
        <f t="shared" si="115"/>
        <v>135997.08333333334</v>
      </c>
      <c r="G314" s="2">
        <f t="shared" si="119"/>
        <v>15.377103230777493</v>
      </c>
      <c r="H314" s="2">
        <f t="shared" si="120"/>
        <v>11.830816629160509</v>
      </c>
      <c r="I314" s="3">
        <f t="shared" si="125"/>
        <v>0.9537147998545092</v>
      </c>
      <c r="J314" s="3">
        <f t="shared" si="125"/>
        <v>0.949693794624717</v>
      </c>
      <c r="K314" s="3">
        <f t="shared" si="126"/>
        <v>-1007.4166666666679</v>
      </c>
      <c r="L314" s="3">
        <f t="shared" si="126"/>
        <v>-6933</v>
      </c>
      <c r="M314" s="1">
        <f t="shared" si="105"/>
        <v>18898.666666666668</v>
      </c>
      <c r="N314" s="1">
        <f t="shared" si="105"/>
        <v>112771.66666666667</v>
      </c>
      <c r="O314" s="1">
        <f t="shared" si="104"/>
        <v>20125.333333333332</v>
      </c>
      <c r="P314" s="1">
        <f t="shared" si="104"/>
        <v>125557.66666666667</v>
      </c>
      <c r="Q314" s="1">
        <f t="shared" si="116"/>
        <v>21462.833333333332</v>
      </c>
      <c r="R314" s="1">
        <f t="shared" si="116"/>
        <v>135997.08333333334</v>
      </c>
      <c r="S314" s="1">
        <f t="shared" si="106"/>
        <v>21881.75</v>
      </c>
      <c r="T314" s="1">
        <f t="shared" si="107"/>
        <v>138051.16666666666</v>
      </c>
      <c r="U314" s="1">
        <f t="shared" si="108"/>
        <v>21845.5</v>
      </c>
      <c r="V314" s="1">
        <f t="shared" si="109"/>
        <v>138217.91666666666</v>
      </c>
      <c r="W314" s="2">
        <f t="shared" si="110"/>
        <v>0.9502185804856835</v>
      </c>
      <c r="X314" s="2">
        <f t="shared" si="111"/>
        <v>0.9469322296012035</v>
      </c>
      <c r="Y314" s="19">
        <f t="shared" si="121"/>
        <v>1.0195291297476015</v>
      </c>
      <c r="Z314" s="19">
        <f t="shared" si="122"/>
        <v>0.9993235458794635</v>
      </c>
    </row>
    <row r="315" spans="1:26" ht="12.75">
      <c r="B315" t="s">
        <v>15</v>
      </c>
      <c r="C315" s="1">
        <v>21458</v>
      </c>
      <c r="D315" s="1">
        <v>136870</v>
      </c>
      <c r="E315" s="1">
        <f t="shared" si="114"/>
        <v>21644.75</v>
      </c>
      <c r="F315" s="1">
        <f t="shared" si="115"/>
        <v>137359.25</v>
      </c>
      <c r="G315" s="2">
        <f t="shared" si="119"/>
        <v>14.809510548858924</v>
      </c>
      <c r="H315" s="2">
        <f t="shared" si="120"/>
        <v>11.693332258171623</v>
      </c>
      <c r="I315" s="3">
        <f t="shared" si="125"/>
        <v>0.9858759117100905</v>
      </c>
      <c r="J315" s="3">
        <f t="shared" si="125"/>
        <v>0.9931357752365473</v>
      </c>
      <c r="K315" s="3">
        <f t="shared" si="126"/>
        <v>-307.4166666666679</v>
      </c>
      <c r="L315" s="3">
        <f t="shared" si="126"/>
        <v>-946</v>
      </c>
      <c r="M315" s="1">
        <f t="shared" si="105"/>
        <v>20125.333333333332</v>
      </c>
      <c r="N315" s="1">
        <f t="shared" si="105"/>
        <v>125557.66666666667</v>
      </c>
      <c r="O315" s="1">
        <f t="shared" si="104"/>
        <v>21765</v>
      </c>
      <c r="P315" s="1">
        <f t="shared" si="104"/>
        <v>136676.33333333334</v>
      </c>
      <c r="Q315" s="1">
        <f t="shared" si="116"/>
        <v>21644.75</v>
      </c>
      <c r="R315" s="1">
        <f t="shared" si="116"/>
        <v>137359.25</v>
      </c>
      <c r="S315" s="1">
        <f t="shared" si="106"/>
        <v>21943.916666666668</v>
      </c>
      <c r="T315" s="1">
        <f t="shared" si="107"/>
        <v>138923.75</v>
      </c>
      <c r="U315" s="1">
        <f t="shared" si="108"/>
        <v>21912.833333333336</v>
      </c>
      <c r="V315" s="1">
        <f t="shared" si="109"/>
        <v>138487.4583333333</v>
      </c>
      <c r="W315" s="2">
        <f t="shared" si="110"/>
        <v>0.9792435178776515</v>
      </c>
      <c r="X315" s="2">
        <f t="shared" si="111"/>
        <v>0.988320542865043</v>
      </c>
      <c r="Y315" s="19">
        <f t="shared" si="121"/>
        <v>0.947448348360531</v>
      </c>
      <c r="Z315" s="19">
        <f t="shared" si="122"/>
        <v>0.9344465369905564</v>
      </c>
    </row>
    <row r="316" spans="1:26" ht="12.75">
      <c r="B316" t="s">
        <v>16</v>
      </c>
      <c r="C316" s="1">
        <v>23079</v>
      </c>
      <c r="D316" s="1">
        <v>142276</v>
      </c>
      <c r="E316" s="1">
        <f t="shared" si="114"/>
        <v>21765.416666666668</v>
      </c>
      <c r="F316" s="1">
        <f t="shared" si="115"/>
        <v>137816</v>
      </c>
      <c r="G316" s="2">
        <f t="shared" si="119"/>
        <v>13.257332662654164</v>
      </c>
      <c r="H316" s="2">
        <f t="shared" si="120"/>
        <v>10.824580954672143</v>
      </c>
      <c r="I316" s="3">
        <f t="shared" si="125"/>
        <v>1.0603518578785152</v>
      </c>
      <c r="J316" s="3">
        <f t="shared" si="125"/>
        <v>1.0323619898995762</v>
      </c>
      <c r="K316" s="3">
        <f t="shared" si="126"/>
        <v>1313.5833333333321</v>
      </c>
      <c r="L316" s="3">
        <f t="shared" si="126"/>
        <v>4460</v>
      </c>
      <c r="M316" s="1">
        <f t="shared" si="105"/>
        <v>21765</v>
      </c>
      <c r="N316" s="1">
        <f t="shared" si="105"/>
        <v>136676.33333333334</v>
      </c>
      <c r="O316" s="1">
        <f t="shared" si="104"/>
        <v>20990</v>
      </c>
      <c r="P316" s="1">
        <f t="shared" si="104"/>
        <v>131513.33333333334</v>
      </c>
      <c r="Q316" s="1">
        <f t="shared" si="116"/>
        <v>21765.416666666668</v>
      </c>
      <c r="R316" s="1">
        <f t="shared" si="116"/>
        <v>137816</v>
      </c>
      <c r="S316" s="1">
        <f t="shared" si="106"/>
        <v>22009.666666666668</v>
      </c>
      <c r="T316" s="1">
        <f t="shared" si="107"/>
        <v>139862.33333333334</v>
      </c>
      <c r="U316" s="1">
        <f t="shared" si="108"/>
        <v>21976.791666666668</v>
      </c>
      <c r="V316" s="1">
        <f t="shared" si="109"/>
        <v>139393.0416666667</v>
      </c>
      <c r="W316" s="2">
        <f t="shared" si="110"/>
        <v>1.050153286705862</v>
      </c>
      <c r="X316" s="2">
        <f t="shared" si="111"/>
        <v>1.020682225589333</v>
      </c>
      <c r="Y316" s="19">
        <f t="shared" si="121"/>
        <v>1.023871809534222</v>
      </c>
      <c r="Z316" s="19">
        <f t="shared" si="122"/>
        <v>1.0302542724942754</v>
      </c>
    </row>
    <row r="317" spans="1:26" ht="12.75">
      <c r="A317">
        <v>2005</v>
      </c>
      <c r="B317" t="s">
        <v>5</v>
      </c>
      <c r="C317" s="1">
        <v>18433</v>
      </c>
      <c r="D317" s="1">
        <v>115394</v>
      </c>
      <c r="E317" s="1">
        <f t="shared" si="114"/>
        <v>21846.333333333332</v>
      </c>
      <c r="F317" s="1">
        <f t="shared" si="115"/>
        <v>138363.83333333334</v>
      </c>
      <c r="G317" s="2">
        <f t="shared" si="119"/>
        <v>12.461176793589217</v>
      </c>
      <c r="H317" s="2">
        <f t="shared" si="120"/>
        <v>10.49534258317101</v>
      </c>
      <c r="I317" s="3">
        <f>C317/AVERAGE(C$317:C$335)</f>
        <v>0.8699170330241218</v>
      </c>
      <c r="J317" s="3">
        <f>D317/AVERAGE(D$317:D$335)</f>
        <v>0.8459527253004006</v>
      </c>
      <c r="K317" s="3">
        <f>C317-AVERAGE(C$317:C$335)</f>
        <v>-2756.3770327967286</v>
      </c>
      <c r="L317" s="3">
        <f>D317-AVERAGE(D$317:D$335)</f>
        <v>-21013.149653691595</v>
      </c>
      <c r="M317" s="1">
        <f t="shared" si="105"/>
        <v>20990</v>
      </c>
      <c r="N317" s="1">
        <f t="shared" si="105"/>
        <v>131513.33333333334</v>
      </c>
      <c r="O317" s="1">
        <f t="shared" si="104"/>
        <v>20570.666666666668</v>
      </c>
      <c r="P317" s="1">
        <f t="shared" si="104"/>
        <v>129515</v>
      </c>
      <c r="Q317" s="1">
        <f t="shared" si="116"/>
        <v>21846.333333333332</v>
      </c>
      <c r="R317" s="1">
        <f t="shared" si="116"/>
        <v>138363.83333333334</v>
      </c>
      <c r="S317" s="1">
        <f t="shared" si="106"/>
        <v>22007.666666666668</v>
      </c>
      <c r="T317" s="1">
        <f t="shared" si="107"/>
        <v>140094.66666666666</v>
      </c>
      <c r="U317" s="1">
        <f t="shared" si="108"/>
        <v>22008.666666666668</v>
      </c>
      <c r="V317" s="1">
        <f t="shared" si="109"/>
        <v>139978.5</v>
      </c>
      <c r="W317" s="2">
        <f t="shared" si="110"/>
        <v>0.8375336988459091</v>
      </c>
      <c r="X317" s="2">
        <f t="shared" si="111"/>
        <v>0.824369456737999</v>
      </c>
      <c r="Y317" s="19">
        <f t="shared" si="121"/>
        <v>0.8381771167426026</v>
      </c>
      <c r="Z317" s="19">
        <f t="shared" si="122"/>
        <v>0.8273705355075833</v>
      </c>
    </row>
    <row r="318" spans="1:26" ht="12.75">
      <c r="B318" t="s">
        <v>6</v>
      </c>
      <c r="C318" s="1">
        <v>20200</v>
      </c>
      <c r="D318" s="1">
        <v>130875</v>
      </c>
      <c r="E318" s="1">
        <f t="shared" si="114"/>
        <v>21809.25</v>
      </c>
      <c r="F318" s="1">
        <f t="shared" si="115"/>
        <v>138384.66666666666</v>
      </c>
      <c r="G318" s="2">
        <f t="shared" si="119"/>
        <v>9.814954682779458</v>
      </c>
      <c r="H318" s="2">
        <f t="shared" si="120"/>
        <v>8.69200389051575</v>
      </c>
      <c r="I318" s="3">
        <f>C318/AVERAGE(C$317:C$335)</f>
        <v>0.9533078753912689</v>
      </c>
      <c r="J318" s="3">
        <f>D318/AVERAGE(D$317:D$335)</f>
        <v>0.9594438439060083</v>
      </c>
      <c r="K318" s="3">
        <f>C318-AVERAGE(C$317:C$335)</f>
        <v>-989.3770327967286</v>
      </c>
      <c r="L318" s="3">
        <f>D318-AVERAGE(D$317:D$335)</f>
        <v>-5532.149653691595</v>
      </c>
      <c r="M318" s="1">
        <f t="shared" si="105"/>
        <v>20570.666666666668</v>
      </c>
      <c r="N318" s="1">
        <f t="shared" si="105"/>
        <v>129515</v>
      </c>
      <c r="O318" s="1">
        <f t="shared" si="104"/>
        <v>21708.333333333332</v>
      </c>
      <c r="P318" s="1">
        <f t="shared" si="104"/>
        <v>136109.66666666666</v>
      </c>
      <c r="Q318" s="1">
        <f t="shared" si="116"/>
        <v>21809.25</v>
      </c>
      <c r="R318" s="1">
        <f t="shared" si="116"/>
        <v>138384.66666666666</v>
      </c>
      <c r="S318" s="1">
        <f t="shared" si="106"/>
        <v>21944.833333333332</v>
      </c>
      <c r="T318" s="1">
        <f t="shared" si="107"/>
        <v>139657.75</v>
      </c>
      <c r="U318" s="1">
        <f t="shared" si="108"/>
        <v>21976.25</v>
      </c>
      <c r="V318" s="1">
        <f t="shared" si="109"/>
        <v>139876.2083333333</v>
      </c>
      <c r="W318" s="2">
        <f t="shared" si="110"/>
        <v>0.9191741084124908</v>
      </c>
      <c r="X318" s="2">
        <f t="shared" si="111"/>
        <v>0.9356487537045407</v>
      </c>
      <c r="Y318" s="19">
        <f t="shared" si="121"/>
        <v>0.9178210303458868</v>
      </c>
      <c r="Z318" s="19">
        <f t="shared" si="122"/>
        <v>0.932834437511239</v>
      </c>
    </row>
    <row r="319" spans="1:26" ht="12.75">
      <c r="B319" t="s">
        <v>7</v>
      </c>
      <c r="C319" s="1">
        <v>26492</v>
      </c>
      <c r="D319" s="1">
        <v>162060</v>
      </c>
      <c r="E319" s="1">
        <f t="shared" si="114"/>
        <v>21881.75</v>
      </c>
      <c r="F319" s="1">
        <f t="shared" si="115"/>
        <v>138051.16666666666</v>
      </c>
      <c r="G319" s="2">
        <f t="shared" si="119"/>
        <v>7.685777559055111</v>
      </c>
      <c r="H319" s="2">
        <f t="shared" si="120"/>
        <v>5.870030074861219</v>
      </c>
      <c r="I319" s="3">
        <f>C319/AVERAGE(C$317:C$335)</f>
        <v>1.2502491205378958</v>
      </c>
      <c r="J319" s="3">
        <f>D319/AVERAGE(D$317:D$335)</f>
        <v>1.1880608927863054</v>
      </c>
      <c r="K319" s="3">
        <f>C319-AVERAGE(C$317:C$335)</f>
        <v>5302.622967203271</v>
      </c>
      <c r="L319" s="3">
        <f>D319-AVERAGE(D$317:D$335)</f>
        <v>25652.850346308405</v>
      </c>
      <c r="M319" s="1">
        <f t="shared" si="105"/>
        <v>21708.333333333332</v>
      </c>
      <c r="N319" s="1">
        <f t="shared" si="105"/>
        <v>136109.66666666666</v>
      </c>
      <c r="O319" s="1">
        <f t="shared" si="104"/>
        <v>23011.666666666668</v>
      </c>
      <c r="P319" s="1">
        <f t="shared" si="104"/>
        <v>146640.33333333334</v>
      </c>
      <c r="Q319" s="1">
        <f t="shared" si="116"/>
        <v>21881.75</v>
      </c>
      <c r="R319" s="1">
        <f t="shared" si="116"/>
        <v>138051.16666666666</v>
      </c>
      <c r="S319" s="1">
        <f t="shared" si="106"/>
        <v>22079.5</v>
      </c>
      <c r="T319" s="1">
        <f t="shared" si="107"/>
        <v>140425.33333333334</v>
      </c>
      <c r="U319" s="1">
        <f t="shared" si="108"/>
        <v>22012.166666666664</v>
      </c>
      <c r="V319" s="1">
        <f t="shared" si="109"/>
        <v>140041.5416666667</v>
      </c>
      <c r="W319" s="2">
        <f t="shared" si="110"/>
        <v>1.2035162372324397</v>
      </c>
      <c r="X319" s="2">
        <f t="shared" si="111"/>
        <v>1.1572280487010251</v>
      </c>
      <c r="Y319" s="19">
        <f t="shared" si="121"/>
        <v>1.1717456826665633</v>
      </c>
      <c r="Z319" s="19">
        <f t="shared" si="122"/>
        <v>1.1568158924840706</v>
      </c>
    </row>
    <row r="320" spans="1:26" ht="12.75">
      <c r="B320" t="s">
        <v>8</v>
      </c>
      <c r="C320" s="1">
        <v>22343</v>
      </c>
      <c r="D320" s="1">
        <v>146986</v>
      </c>
      <c r="E320" s="1">
        <f t="shared" si="114"/>
        <v>21943.916666666668</v>
      </c>
      <c r="F320" s="1">
        <f t="shared" si="115"/>
        <v>138923.75</v>
      </c>
      <c r="G320" s="2">
        <f t="shared" si="119"/>
        <v>7.435679839413808</v>
      </c>
      <c r="H320" s="2">
        <f t="shared" si="120"/>
        <v>6.030183034254847</v>
      </c>
      <c r="I320" s="3">
        <f>C320/AVERAGE(C$317:C$335)</f>
        <v>1.0544434584092635</v>
      </c>
      <c r="J320" s="3">
        <f>D320/AVERAGE(D$317:D$335)</f>
        <v>1.077553488751622</v>
      </c>
      <c r="K320" s="3">
        <f>C320-AVERAGE(C$317:C$335)</f>
        <v>1153.6229672032714</v>
      </c>
      <c r="L320" s="3">
        <f>D320-AVERAGE(D$317:D$335)</f>
        <v>10578.850346308405</v>
      </c>
      <c r="M320" s="1">
        <f t="shared" si="105"/>
        <v>23011.666666666668</v>
      </c>
      <c r="N320" s="1">
        <f t="shared" si="105"/>
        <v>146640.33333333334</v>
      </c>
      <c r="O320" s="1">
        <f t="shared" si="104"/>
        <v>23758.666666666668</v>
      </c>
      <c r="P320" s="1">
        <f t="shared" si="104"/>
        <v>154201.33333333334</v>
      </c>
      <c r="Q320" s="1">
        <f t="shared" si="116"/>
        <v>21943.916666666668</v>
      </c>
      <c r="R320" s="1">
        <f t="shared" si="116"/>
        <v>138923.75</v>
      </c>
      <c r="S320" s="1">
        <f t="shared" si="106"/>
        <v>22159.583333333332</v>
      </c>
      <c r="T320" s="1">
        <f t="shared" si="107"/>
        <v>140917.58333333334</v>
      </c>
      <c r="U320" s="1">
        <f t="shared" si="108"/>
        <v>22119.541666666664</v>
      </c>
      <c r="V320" s="1">
        <f t="shared" si="109"/>
        <v>140671.45833333334</v>
      </c>
      <c r="W320" s="2">
        <f t="shared" si="110"/>
        <v>1.010102303958227</v>
      </c>
      <c r="X320" s="2">
        <f t="shared" si="111"/>
        <v>1.0448885775514163</v>
      </c>
      <c r="Y320" s="19">
        <f t="shared" si="121"/>
        <v>1.0432651566702411</v>
      </c>
      <c r="Z320" s="19">
        <f t="shared" si="122"/>
        <v>1.042098548386255</v>
      </c>
    </row>
    <row r="321" spans="1:26" ht="12.75">
      <c r="B321" t="s">
        <v>9</v>
      </c>
      <c r="C321" s="1">
        <v>22441</v>
      </c>
      <c r="D321" s="1">
        <v>153558</v>
      </c>
      <c r="E321" s="1">
        <f t="shared" si="114"/>
        <v>22009.666666666668</v>
      </c>
      <c r="F321" s="1">
        <f t="shared" si="115"/>
        <v>139862.33333333334</v>
      </c>
      <c r="G321" s="2">
        <f t="shared" si="119"/>
        <v>6.20631971755094</v>
      </c>
      <c r="H321" s="2">
        <f t="shared" si="120"/>
        <v>5.806754215474456</v>
      </c>
      <c r="I321" s="3">
        <f>C321/AVERAGE(C$317:C$335)</f>
        <v>1.0590684174086864</v>
      </c>
      <c r="J321" s="3">
        <f>D321/AVERAGE(D$317:D$335)</f>
        <v>1.1257327815283196</v>
      </c>
      <c r="K321" s="3">
        <f>C321-AVERAGE(C$317:C$335)</f>
        <v>1251.6229672032714</v>
      </c>
      <c r="L321" s="3">
        <f>D321-AVERAGE(D$317:D$335)</f>
        <v>17150.850346308405</v>
      </c>
      <c r="M321" s="1">
        <f t="shared" si="105"/>
        <v>23758.666666666668</v>
      </c>
      <c r="N321" s="1">
        <f t="shared" si="105"/>
        <v>154201.33333333334</v>
      </c>
      <c r="O321" s="1">
        <f t="shared" si="104"/>
        <v>23372.666666666668</v>
      </c>
      <c r="P321" s="1">
        <f t="shared" si="104"/>
        <v>158069</v>
      </c>
      <c r="Q321" s="1">
        <f t="shared" si="116"/>
        <v>22009.666666666668</v>
      </c>
      <c r="R321" s="1">
        <f t="shared" si="116"/>
        <v>139862.33333333334</v>
      </c>
      <c r="S321" s="1">
        <f t="shared" si="106"/>
        <v>22061.166666666668</v>
      </c>
      <c r="T321" s="1">
        <f t="shared" si="107"/>
        <v>139982.75</v>
      </c>
      <c r="U321" s="1">
        <f t="shared" si="108"/>
        <v>22110.375</v>
      </c>
      <c r="V321" s="1">
        <f t="shared" si="109"/>
        <v>140450.1666666667</v>
      </c>
      <c r="W321" s="2">
        <f t="shared" si="110"/>
        <v>1.0149533872672898</v>
      </c>
      <c r="X321" s="2">
        <f t="shared" si="111"/>
        <v>1.0933272892757928</v>
      </c>
      <c r="Y321" s="19">
        <f t="shared" si="121"/>
        <v>1.000025926464996</v>
      </c>
      <c r="Z321" s="19">
        <f t="shared" si="122"/>
        <v>1.066440124396465</v>
      </c>
    </row>
    <row r="322" spans="1:26" ht="12.75">
      <c r="B322" t="s">
        <v>10</v>
      </c>
      <c r="C322" s="1">
        <v>25334</v>
      </c>
      <c r="D322" s="1">
        <v>173663</v>
      </c>
      <c r="E322" s="1">
        <f t="shared" si="114"/>
        <v>22007.666666666668</v>
      </c>
      <c r="F322" s="1">
        <f t="shared" si="115"/>
        <v>140094.66666666666</v>
      </c>
      <c r="G322" s="2">
        <f t="shared" si="119"/>
        <v>4.496120350256618</v>
      </c>
      <c r="H322" s="2">
        <f t="shared" si="120"/>
        <v>4.4133914092307265</v>
      </c>
      <c r="I322" s="3">
        <f>C322/AVERAGE(C$317:C$335)</f>
        <v>1.1955990948100201</v>
      </c>
      <c r="J322" s="3">
        <f>D322/AVERAGE(D$317:D$335)</f>
        <v>1.2731224165367652</v>
      </c>
      <c r="K322" s="3">
        <f>C322-AVERAGE(C$317:C$335)</f>
        <v>4144.622967203271</v>
      </c>
      <c r="L322" s="3">
        <f>D322-AVERAGE(D$317:D$335)</f>
        <v>37255.850346308405</v>
      </c>
      <c r="M322" s="1">
        <f t="shared" si="105"/>
        <v>23372.666666666668</v>
      </c>
      <c r="N322" s="1">
        <f t="shared" si="105"/>
        <v>158069</v>
      </c>
      <c r="O322" s="1">
        <f t="shared" si="104"/>
        <v>24879</v>
      </c>
      <c r="P322" s="1">
        <f t="shared" si="104"/>
        <v>167705.66666666666</v>
      </c>
      <c r="Q322" s="1">
        <f t="shared" si="116"/>
        <v>22007.666666666668</v>
      </c>
      <c r="R322" s="1">
        <f t="shared" si="116"/>
        <v>140094.66666666666</v>
      </c>
      <c r="S322" s="13">
        <f>AVERAGE(C316:C327)</f>
        <v>21977.912598084124</v>
      </c>
      <c r="T322" s="13">
        <f>AVERAGE(D316:D327)</f>
        <v>139528.5632216397</v>
      </c>
      <c r="U322" s="13">
        <f>AVERAGE(S321:S322)</f>
        <v>22019.539632375396</v>
      </c>
      <c r="V322" s="13">
        <f>AVERAGE(T321:T322)</f>
        <v>139755.65661081986</v>
      </c>
      <c r="W322" s="2">
        <f t="shared" si="110"/>
        <v>1.1505235996283656</v>
      </c>
      <c r="X322" s="2">
        <f t="shared" si="111"/>
        <v>1.2426187548429795</v>
      </c>
      <c r="Y322" s="19">
        <f t="shared" si="121"/>
        <v>1.1549905372413587</v>
      </c>
      <c r="Z322" s="19">
        <f t="shared" si="122"/>
        <v>1.231713157877009</v>
      </c>
    </row>
    <row r="323" spans="1:26" ht="12.75">
      <c r="B323" t="s">
        <v>11</v>
      </c>
      <c r="C323" s="1">
        <v>26862</v>
      </c>
      <c r="D323" s="1">
        <v>175896</v>
      </c>
      <c r="E323" s="1">
        <f t="shared" si="114"/>
        <v>21944.833333333332</v>
      </c>
      <c r="F323" s="1">
        <f t="shared" si="115"/>
        <v>139657.75</v>
      </c>
      <c r="G323" s="2">
        <f t="shared" si="119"/>
        <v>3.408086892668223</v>
      </c>
      <c r="H323" s="2">
        <f t="shared" si="120"/>
        <v>3.5687778289337615</v>
      </c>
      <c r="I323" s="3">
        <f>C323/AVERAGE(C$317:C$335)</f>
        <v>1.2677107004336765</v>
      </c>
      <c r="J323" s="3">
        <f>D323/AVERAGE(D$317:D$335)</f>
        <v>1.2894925262096752</v>
      </c>
      <c r="K323" s="3">
        <f>C323-AVERAGE(C$317:C$335)</f>
        <v>5672.622967203271</v>
      </c>
      <c r="L323" s="3">
        <f>D323-AVERAGE(D$317:D$335)</f>
        <v>39488.850346308405</v>
      </c>
      <c r="M323" s="1">
        <f t="shared" si="105"/>
        <v>24879</v>
      </c>
      <c r="N323" s="1">
        <f t="shared" si="105"/>
        <v>167705.66666666666</v>
      </c>
      <c r="O323" s="1">
        <f t="shared" si="104"/>
        <v>23863.333333333332</v>
      </c>
      <c r="P323" s="1">
        <f t="shared" si="104"/>
        <v>152427.33333333334</v>
      </c>
      <c r="Q323" s="1">
        <f t="shared" si="116"/>
        <v>21944.833333333332</v>
      </c>
      <c r="R323" s="1">
        <f t="shared" si="116"/>
        <v>139657.75</v>
      </c>
      <c r="S323" s="13">
        <f>AVERAGE(C317:C328)</f>
        <v>21824.258652403565</v>
      </c>
      <c r="T323" s="13">
        <f>AVERAGE(D317:D328)</f>
        <v>139350.40772664748</v>
      </c>
      <c r="U323" s="13">
        <f>AVERAGE(S322:S323)</f>
        <v>21901.085625243846</v>
      </c>
      <c r="V323" s="13">
        <f>AVERAGE(T322:T323)</f>
        <v>139439.48547414358</v>
      </c>
      <c r="W323" s="2">
        <f t="shared" si="110"/>
        <v>1.2265145417740413</v>
      </c>
      <c r="X323" s="2">
        <f t="shared" si="111"/>
        <v>1.261450437814593</v>
      </c>
      <c r="Y323" s="19">
        <f t="shared" si="121"/>
        <v>1.2827458117359207</v>
      </c>
      <c r="Z323" s="19">
        <f t="shared" si="122"/>
        <v>1.3258260585745834</v>
      </c>
    </row>
    <row r="324" spans="1:26" ht="12.75">
      <c r="B324" t="s">
        <v>12</v>
      </c>
      <c r="C324" s="1">
        <v>19394</v>
      </c>
      <c r="D324" s="1">
        <v>107723</v>
      </c>
      <c r="E324" s="1">
        <f t="shared" si="114"/>
        <v>22079.5</v>
      </c>
      <c r="F324" s="1">
        <f t="shared" si="115"/>
        <v>140425.33333333334</v>
      </c>
      <c r="G324" s="2">
        <f t="shared" si="119"/>
        <v>3.4475488435289066</v>
      </c>
      <c r="H324" s="2">
        <f t="shared" si="120"/>
        <v>3.6112279355522645</v>
      </c>
      <c r="I324" s="3">
        <f>C324/AVERAGE(C$317:C$335)</f>
        <v>0.9152699472939738</v>
      </c>
      <c r="J324" s="3">
        <f>D324/AVERAGE(D$317:D$335)</f>
        <v>0.7897166700828038</v>
      </c>
      <c r="K324" s="3">
        <f>C324-AVERAGE(C$317:C$335)</f>
        <v>-1795.3770327967286</v>
      </c>
      <c r="L324" s="3">
        <f>D324-AVERAGE(D$317:D$335)</f>
        <v>-28684.149653691595</v>
      </c>
      <c r="M324" s="1">
        <f t="shared" si="105"/>
        <v>23863.333333333332</v>
      </c>
      <c r="N324" s="1">
        <f t="shared" si="105"/>
        <v>152427.33333333334</v>
      </c>
      <c r="O324" s="1">
        <f t="shared" si="104"/>
        <v>21792.333333333332</v>
      </c>
      <c r="P324" s="1">
        <f t="shared" si="104"/>
        <v>132815.33333333334</v>
      </c>
      <c r="Q324" s="1">
        <f t="shared" si="116"/>
        <v>22079.5</v>
      </c>
      <c r="R324" s="1">
        <f t="shared" si="116"/>
        <v>140425.33333333334</v>
      </c>
      <c r="S324" s="13">
        <f>AVERAGE(C318:C329)</f>
        <v>21680.22142872051</v>
      </c>
      <c r="T324" s="13">
        <f>AVERAGE(D318:D329)</f>
        <v>138659.7354533061</v>
      </c>
      <c r="U324" s="13">
        <f>AVERAGE(S323:S324)</f>
        <v>21752.240040562036</v>
      </c>
      <c r="V324" s="13">
        <f>AVERAGE(T323:T324)</f>
        <v>139005.07158997678</v>
      </c>
      <c r="W324" s="2">
        <f t="shared" si="110"/>
        <v>0.8915863361123012</v>
      </c>
      <c r="X324" s="2">
        <f t="shared" si="111"/>
        <v>0.7749573362168433</v>
      </c>
      <c r="Y324" s="19">
        <f t="shared" si="121"/>
        <v>0.8503855174465679</v>
      </c>
      <c r="Z324" s="19">
        <f t="shared" si="122"/>
        <v>0.7372844011598474</v>
      </c>
    </row>
    <row r="325" spans="1:26" ht="12.75">
      <c r="B325" t="s">
        <v>13</v>
      </c>
      <c r="C325" s="1">
        <v>19121</v>
      </c>
      <c r="D325" s="1">
        <v>114827</v>
      </c>
      <c r="E325" s="1">
        <f t="shared" si="114"/>
        <v>22159.583333333332</v>
      </c>
      <c r="F325" s="1">
        <f t="shared" si="115"/>
        <v>140917.58333333334</v>
      </c>
      <c r="G325" s="2">
        <f t="shared" si="119"/>
        <v>3.144188139281397</v>
      </c>
      <c r="H325" s="2">
        <f t="shared" si="120"/>
        <v>3.509506469149045</v>
      </c>
      <c r="I325" s="3">
        <f>C325/AVERAGE(C$317:C$335)</f>
        <v>0.9023861329384383</v>
      </c>
      <c r="J325" s="3">
        <f>D325/AVERAGE(D$317:D$335)</f>
        <v>0.8417960516843952</v>
      </c>
      <c r="K325" s="3">
        <f>C325-AVERAGE(C$317:C$335)</f>
        <v>-2068.3770327967286</v>
      </c>
      <c r="L325" s="3">
        <f>D325-AVERAGE(D$317:D$335)</f>
        <v>-21580.149653691595</v>
      </c>
      <c r="M325" s="1">
        <f t="shared" si="105"/>
        <v>21792.333333333332</v>
      </c>
      <c r="N325" s="1">
        <f t="shared" si="105"/>
        <v>132815.33333333334</v>
      </c>
      <c r="O325" s="1">
        <f t="shared" si="104"/>
        <v>19364</v>
      </c>
      <c r="P325" s="1">
        <f t="shared" si="104"/>
        <v>114071.66666666667</v>
      </c>
      <c r="Q325" s="1">
        <f t="shared" si="116"/>
        <v>22159.583333333332</v>
      </c>
      <c r="R325" s="1">
        <f t="shared" si="116"/>
        <v>140917.58333333334</v>
      </c>
      <c r="S325" s="13">
        <f>AVERAGE(C319:C330)</f>
        <v>21809.06851340383</v>
      </c>
      <c r="T325" s="13">
        <f>AVERAGE(D319:D330)</f>
        <v>139508.67306819002</v>
      </c>
      <c r="U325" s="13">
        <f>AVERAGE(S324:S325)</f>
        <v>21744.644971062167</v>
      </c>
      <c r="V325" s="13">
        <f>AVERAGE(T324:T325)</f>
        <v>139084.20426074805</v>
      </c>
      <c r="W325" s="2">
        <f t="shared" si="110"/>
        <v>0.8793429382473836</v>
      </c>
      <c r="X325" s="2">
        <f t="shared" si="111"/>
        <v>0.8255933922210759</v>
      </c>
      <c r="Y325" s="19">
        <f t="shared" si="121"/>
        <v>0.8500127066583637</v>
      </c>
      <c r="Z325" s="19">
        <f t="shared" si="122"/>
        <v>0.8058263979924628</v>
      </c>
    </row>
    <row r="326" spans="1:26" ht="12.75">
      <c r="B326" t="s">
        <v>14</v>
      </c>
      <c r="C326" s="1">
        <v>19577</v>
      </c>
      <c r="D326" s="1">
        <v>119665</v>
      </c>
      <c r="E326" s="1">
        <f t="shared" si="114"/>
        <v>22061.166666666668</v>
      </c>
      <c r="F326" s="1">
        <f t="shared" si="115"/>
        <v>139982.75</v>
      </c>
      <c r="G326" s="2">
        <f t="shared" si="119"/>
        <v>2.7877648959053403</v>
      </c>
      <c r="H326" s="2">
        <f t="shared" si="120"/>
        <v>2.9307001069263094</v>
      </c>
      <c r="I326" s="3">
        <f>C326/AVERAGE(C$317:C$335)</f>
        <v>0.9239063503235085</v>
      </c>
      <c r="J326" s="3">
        <f>D326/AVERAGE(D$317:D$335)</f>
        <v>0.8772634008100286</v>
      </c>
      <c r="K326" s="3">
        <f>C326-AVERAGE(C$317:C$335)</f>
        <v>-1612.3770327967286</v>
      </c>
      <c r="L326" s="3">
        <f>D326-AVERAGE(D$317:D$335)</f>
        <v>-16742.149653691595</v>
      </c>
      <c r="M326" s="1">
        <f t="shared" si="105"/>
        <v>19364</v>
      </c>
      <c r="N326" s="1">
        <f t="shared" si="105"/>
        <v>114071.66666666667</v>
      </c>
      <c r="Q326" s="1">
        <f>AVERAGE(C315:C326)</f>
        <v>22061.166666666668</v>
      </c>
      <c r="R326" s="1">
        <f>AVERAGE(D315:D326)</f>
        <v>139982.75</v>
      </c>
      <c r="S326" s="13">
        <f>AVERAGE(C320:C331)</f>
        <v>21846.185422610954</v>
      </c>
      <c r="T326" s="13">
        <f>AVERAGE(D320:D331)</f>
        <v>140861.33385502567</v>
      </c>
      <c r="U326" s="13">
        <f>AVERAGE(S325:S326)</f>
        <v>21827.62696800739</v>
      </c>
      <c r="V326" s="13">
        <f>AVERAGE(T325:T326)</f>
        <v>140185.00346160785</v>
      </c>
      <c r="W326" s="2">
        <f t="shared" si="110"/>
        <v>0.8968909001740721</v>
      </c>
      <c r="X326" s="2">
        <f t="shared" si="111"/>
        <v>0.8536219784220527</v>
      </c>
      <c r="Y326" s="19">
        <f t="shared" si="121"/>
        <v>0.9643509120035588</v>
      </c>
      <c r="Z326" s="19">
        <f t="shared" si="122"/>
        <v>0.9431863721820791</v>
      </c>
    </row>
    <row r="327" spans="2:18" ht="12.75">
      <c r="B327" t="s">
        <v>15</v>
      </c>
      <c r="C327" s="13">
        <f>C321*C351/C345</f>
        <v>20458.95117700948</v>
      </c>
      <c r="D327" s="13">
        <f>D321*D351/D345</f>
        <v>131419.75865967624</v>
      </c>
      <c r="E327" s="1"/>
      <c r="F327" s="1"/>
      <c r="G327" s="2"/>
      <c r="H327" s="2"/>
      <c r="I327" s="3"/>
      <c r="J327" s="3"/>
      <c r="K327" s="3"/>
      <c r="L327" s="3"/>
      <c r="M327" s="1"/>
      <c r="N327" s="1"/>
      <c r="Q327" s="1"/>
      <c r="R327" s="1"/>
    </row>
    <row r="328" spans="2:18" ht="12.75">
      <c r="B328" t="s">
        <v>16</v>
      </c>
      <c r="C328" s="13">
        <f>C322*C352/C346</f>
        <v>21235.15265183331</v>
      </c>
      <c r="D328" s="13">
        <f>D322*D352/D346</f>
        <v>140138.13406009343</v>
      </c>
      <c r="E328" s="1"/>
      <c r="F328" s="1"/>
      <c r="G328" s="2"/>
      <c r="H328" s="2"/>
      <c r="I328" s="3"/>
      <c r="J328" s="3"/>
      <c r="K328" s="3"/>
      <c r="L328" s="3"/>
      <c r="M328" s="1"/>
      <c r="N328" s="1"/>
      <c r="Q328" s="1"/>
      <c r="R328" s="1"/>
    </row>
    <row r="329" spans="1:18" ht="12.75">
      <c r="A329">
        <v>2006</v>
      </c>
      <c r="B329" t="s">
        <v>5</v>
      </c>
      <c r="C329" s="13">
        <f>C323*C341/C347</f>
        <v>16704.553315803307</v>
      </c>
      <c r="D329" s="13">
        <f>D323*D341/D347</f>
        <v>107105.9327199033</v>
      </c>
      <c r="E329" s="1"/>
      <c r="F329" s="1"/>
      <c r="G329" s="2"/>
      <c r="H329" s="2"/>
      <c r="I329" s="3"/>
      <c r="J329" s="3"/>
      <c r="K329" s="3"/>
      <c r="L329" s="3"/>
      <c r="M329" s="1"/>
      <c r="N329" s="1"/>
      <c r="Q329" s="1"/>
      <c r="R329" s="1"/>
    </row>
    <row r="330" spans="2:18" ht="12.75">
      <c r="B330" t="s">
        <v>6</v>
      </c>
      <c r="C330" s="13">
        <f>C324*C342/C348</f>
        <v>21746.165016199848</v>
      </c>
      <c r="D330" s="13">
        <f>D324*D342/D348</f>
        <v>141062.25137860733</v>
      </c>
      <c r="E330" s="1"/>
      <c r="F330" s="1"/>
      <c r="G330" s="2"/>
      <c r="H330" s="2"/>
      <c r="I330" s="3"/>
      <c r="J330" s="3"/>
      <c r="K330" s="3"/>
      <c r="L330" s="3"/>
      <c r="M330" s="1"/>
      <c r="N330" s="1"/>
      <c r="Q330" s="1"/>
      <c r="R330" s="1"/>
    </row>
    <row r="331" spans="2:18" ht="12.75">
      <c r="B331" t="s">
        <v>7</v>
      </c>
      <c r="C331" s="13">
        <f>C325*C343/C349</f>
        <v>26937.402910485504</v>
      </c>
      <c r="D331" s="13">
        <f>D325*D343/D349</f>
        <v>178291.92944202773</v>
      </c>
      <c r="E331" s="1"/>
      <c r="F331" s="1"/>
      <c r="G331" s="2"/>
      <c r="H331" s="2"/>
      <c r="I331" s="3"/>
      <c r="J331" s="3"/>
      <c r="K331" s="3"/>
      <c r="L331" s="3"/>
      <c r="M331" s="1"/>
      <c r="N331" s="1"/>
      <c r="Q331" s="1"/>
      <c r="R331" s="1"/>
    </row>
    <row r="332" spans="3:18" ht="12.75">
      <c r="C332" s="1"/>
      <c r="D332" s="1"/>
      <c r="E332" s="1"/>
      <c r="F332" s="1"/>
      <c r="G332" s="2"/>
      <c r="H332" s="2"/>
      <c r="I332" s="3"/>
      <c r="J332" s="3"/>
      <c r="K332" s="3"/>
      <c r="L332" s="3"/>
      <c r="M332" s="1"/>
      <c r="N332" s="1"/>
      <c r="Q332" s="1"/>
      <c r="R332" s="1"/>
    </row>
    <row r="333" spans="3:18" ht="12.75">
      <c r="C333" s="1"/>
      <c r="D333" s="1"/>
      <c r="E333" s="1"/>
      <c r="F333" s="1"/>
      <c r="G333" s="2"/>
      <c r="H333" s="2"/>
      <c r="I333" s="3"/>
      <c r="J333" s="3"/>
      <c r="K333" s="3"/>
      <c r="L333" s="3"/>
      <c r="M333" s="1"/>
      <c r="N333" s="1"/>
      <c r="Q333" s="1"/>
      <c r="R333" s="1"/>
    </row>
    <row r="335" spans="2:12" ht="12.75">
      <c r="B335" t="s">
        <v>21</v>
      </c>
      <c r="C335" s="3">
        <f>AVERAGE(C5:C326)</f>
        <v>11750.80745341615</v>
      </c>
      <c r="D335" s="3">
        <f>AVERAGE(D5:D326)</f>
        <v>83849.38819875776</v>
      </c>
      <c r="K335" s="3">
        <f>AVERAGE(K16:K326)</f>
        <v>24.1829464266859</v>
      </c>
      <c r="L335" s="3">
        <f>AVERAGE(L16:L326)</f>
        <v>68.88586322535234</v>
      </c>
    </row>
    <row r="336" spans="2:12" ht="12.75">
      <c r="B336" t="s">
        <v>22</v>
      </c>
      <c r="C336" s="3">
        <f>VAR(C5:C326)</f>
        <v>30694204.704243336</v>
      </c>
      <c r="D336" s="3">
        <f>STDEV(D5:D326)</f>
        <v>34820.32088593686</v>
      </c>
      <c r="K336" s="3">
        <f>STDEV(K16:K326)</f>
        <v>2067.126081562227</v>
      </c>
      <c r="L336" s="3">
        <f>STDEV(L16:L326)</f>
        <v>16643.562146631997</v>
      </c>
    </row>
    <row r="339" spans="2:4" ht="12.75">
      <c r="B339" s="16" t="s">
        <v>59</v>
      </c>
      <c r="C339" s="17"/>
      <c r="D339" s="18" t="s">
        <v>60</v>
      </c>
    </row>
    <row r="340" spans="2:4" ht="12.75">
      <c r="B340" s="16"/>
      <c r="C340" s="17" t="s">
        <v>61</v>
      </c>
      <c r="D340" s="18" t="s">
        <v>4</v>
      </c>
    </row>
    <row r="341" spans="2:4" ht="12.75">
      <c r="B341" s="14" t="s">
        <v>5</v>
      </c>
      <c r="C341" s="15">
        <f>AVERAGE(I305,I293,I281,I269,I257)</f>
        <v>0.8215504523906473</v>
      </c>
      <c r="D341" s="15">
        <f>AVERAGE(J305,J293,J281,J269,J257)</f>
        <v>0.8176699986066783</v>
      </c>
    </row>
    <row r="342" spans="2:4" ht="12.75">
      <c r="B342" s="14" t="s">
        <v>6</v>
      </c>
      <c r="C342" s="15">
        <f aca="true" t="shared" si="127" ref="C342:C352">AVERAGE(I306,I294,I282,I270,I258)</f>
        <v>0.9413314387001639</v>
      </c>
      <c r="D342" s="15">
        <f aca="true" t="shared" si="128" ref="D342:D352">AVERAGE(J306,J294,J282,J270,J258)</f>
        <v>0.9586145897847327</v>
      </c>
    </row>
    <row r="343" spans="2:4" ht="12.75">
      <c r="B343" s="14" t="s">
        <v>7</v>
      </c>
      <c r="C343" s="15">
        <f t="shared" si="127"/>
        <v>1.1389568150137088</v>
      </c>
      <c r="D343" s="15">
        <f t="shared" si="128"/>
        <v>1.1805670423231798</v>
      </c>
    </row>
    <row r="344" spans="2:4" ht="12.75">
      <c r="B344" s="14" t="s">
        <v>8</v>
      </c>
      <c r="C344" s="15">
        <f t="shared" si="127"/>
        <v>1.018539204108481</v>
      </c>
      <c r="D344" s="15">
        <f t="shared" si="128"/>
        <v>1.0275462339271069</v>
      </c>
    </row>
    <row r="345" spans="2:4" ht="12.75">
      <c r="B345" s="14" t="s">
        <v>9</v>
      </c>
      <c r="C345" s="15">
        <f t="shared" si="127"/>
        <v>1.0460508841169145</v>
      </c>
      <c r="D345" s="15">
        <f t="shared" si="128"/>
        <v>1.0897356676627399</v>
      </c>
    </row>
    <row r="346" spans="2:4" ht="12.75">
      <c r="B346" s="14" t="s">
        <v>10</v>
      </c>
      <c r="C346" s="15">
        <f t="shared" si="127"/>
        <v>1.1580608934598149</v>
      </c>
      <c r="D346" s="15">
        <f t="shared" si="128"/>
        <v>1.2111193708669854</v>
      </c>
    </row>
    <row r="347" spans="2:4" ht="12.75">
      <c r="B347" s="14" t="s">
        <v>11</v>
      </c>
      <c r="C347" s="15">
        <f t="shared" si="127"/>
        <v>1.3211061579982342</v>
      </c>
      <c r="D347" s="15">
        <f t="shared" si="128"/>
        <v>1.3428283422081022</v>
      </c>
    </row>
    <row r="348" spans="2:4" ht="12.75">
      <c r="B348" s="14" t="s">
        <v>12</v>
      </c>
      <c r="C348" s="15">
        <f t="shared" si="127"/>
        <v>0.8395127098755575</v>
      </c>
      <c r="D348" s="15">
        <f t="shared" si="128"/>
        <v>0.732051547782409</v>
      </c>
    </row>
    <row r="349" spans="2:4" ht="12.75">
      <c r="B349" s="14" t="s">
        <v>13</v>
      </c>
      <c r="C349" s="15">
        <f t="shared" si="127"/>
        <v>0.8084667008266022</v>
      </c>
      <c r="D349" s="15">
        <f t="shared" si="128"/>
        <v>0.7603315090766456</v>
      </c>
    </row>
    <row r="350" spans="2:4" ht="12.75">
      <c r="B350" s="14" t="s">
        <v>14</v>
      </c>
      <c r="C350" s="15">
        <f t="shared" si="127"/>
        <v>0.982068354236301</v>
      </c>
      <c r="D350" s="15">
        <f t="shared" si="128"/>
        <v>0.9695875022726073</v>
      </c>
    </row>
    <row r="351" spans="2:4" ht="12.75">
      <c r="B351" s="14" t="s">
        <v>15</v>
      </c>
      <c r="C351" s="15">
        <f t="shared" si="127"/>
        <v>0.9536608870734617</v>
      </c>
      <c r="D351" s="15">
        <f t="shared" si="128"/>
        <v>0.9326300059070738</v>
      </c>
    </row>
    <row r="352" spans="2:4" ht="12.75">
      <c r="B352" s="14" t="s">
        <v>16</v>
      </c>
      <c r="C352" s="15">
        <f t="shared" si="127"/>
        <v>0.9706955022001121</v>
      </c>
      <c r="D352" s="15">
        <f t="shared" si="128"/>
        <v>0.9773181895817394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="130" zoomScaleNormal="130" workbookViewId="0" topLeftCell="A1">
      <selection activeCell="B17" sqref="B17"/>
    </sheetView>
  </sheetViews>
  <sheetFormatPr defaultColWidth="11.00390625" defaultRowHeight="12.75"/>
  <cols>
    <col min="1" max="1" width="17.25390625" style="0" customWidth="1"/>
  </cols>
  <sheetData>
    <row r="1" ht="12.75">
      <c r="A1" t="s">
        <v>27</v>
      </c>
    </row>
    <row r="2" ht="13.5" thickBot="1"/>
    <row r="3" spans="1:2" ht="12.75">
      <c r="A3" s="8" t="s">
        <v>28</v>
      </c>
      <c r="B3" s="8"/>
    </row>
    <row r="4" spans="1:2" ht="12.75">
      <c r="A4" s="5" t="s">
        <v>29</v>
      </c>
      <c r="B4" s="5">
        <v>0.9898442794210738</v>
      </c>
    </row>
    <row r="5" spans="1:2" ht="12.75">
      <c r="A5" s="5" t="s">
        <v>30</v>
      </c>
      <c r="B5" s="5">
        <v>0.9797916975026247</v>
      </c>
    </row>
    <row r="6" spans="1:2" ht="12.75">
      <c r="A6" s="5" t="s">
        <v>31</v>
      </c>
      <c r="B6" s="5">
        <v>0.9780344538072008</v>
      </c>
    </row>
    <row r="7" spans="1:2" ht="12.75">
      <c r="A7" s="5" t="s">
        <v>32</v>
      </c>
      <c r="B7" s="5">
        <v>4.208853998750706</v>
      </c>
    </row>
    <row r="8" spans="1:2" ht="13.5" thickBot="1">
      <c r="A8" s="6" t="s">
        <v>33</v>
      </c>
      <c r="B8" s="6">
        <v>26</v>
      </c>
    </row>
    <row r="10" ht="13.5" thickBot="1">
      <c r="A10" t="s">
        <v>34</v>
      </c>
    </row>
    <row r="11" spans="1:6" ht="12.75">
      <c r="A11" s="7"/>
      <c r="B11" s="7" t="s">
        <v>39</v>
      </c>
      <c r="C11" s="7" t="s">
        <v>40</v>
      </c>
      <c r="D11" s="7" t="s">
        <v>41</v>
      </c>
      <c r="E11" s="7" t="s">
        <v>42</v>
      </c>
      <c r="F11" s="7" t="s">
        <v>43</v>
      </c>
    </row>
    <row r="12" spans="1:6" ht="12.75">
      <c r="A12" s="5" t="s">
        <v>35</v>
      </c>
      <c r="B12" s="5">
        <v>2</v>
      </c>
      <c r="C12" s="5">
        <v>19754.201450549448</v>
      </c>
      <c r="D12" s="5">
        <v>9877.100725274724</v>
      </c>
      <c r="E12" s="5">
        <v>557.5730332987489</v>
      </c>
      <c r="F12" s="5">
        <v>3.2628198315635205E-20</v>
      </c>
    </row>
    <row r="13" spans="1:6" ht="12.75">
      <c r="A13" s="5" t="s">
        <v>36</v>
      </c>
      <c r="B13" s="5">
        <v>23</v>
      </c>
      <c r="C13" s="5">
        <v>407.43239560439554</v>
      </c>
      <c r="D13" s="5">
        <v>17.714451982799805</v>
      </c>
      <c r="E13" s="5"/>
      <c r="F13" s="5"/>
    </row>
    <row r="14" spans="1:6" ht="13.5" thickBot="1">
      <c r="A14" s="6" t="s">
        <v>37</v>
      </c>
      <c r="B14" s="6">
        <v>25</v>
      </c>
      <c r="C14" s="6">
        <v>20161.633846153843</v>
      </c>
      <c r="D14" s="6"/>
      <c r="E14" s="6"/>
      <c r="F14" s="6"/>
    </row>
    <row r="15" ht="13.5" thickBot="1"/>
    <row r="16" spans="1:9" ht="12.75">
      <c r="A16" s="10"/>
      <c r="B16" s="10" t="s">
        <v>44</v>
      </c>
      <c r="C16" s="7" t="s">
        <v>32</v>
      </c>
      <c r="D16" s="7" t="s">
        <v>45</v>
      </c>
      <c r="E16" s="7" t="s">
        <v>46</v>
      </c>
      <c r="F16" s="7" t="s">
        <v>47</v>
      </c>
      <c r="G16" s="7" t="s">
        <v>48</v>
      </c>
      <c r="H16" s="7" t="s">
        <v>49</v>
      </c>
      <c r="I16" s="7" t="s">
        <v>50</v>
      </c>
    </row>
    <row r="17" spans="1:9" ht="12.75">
      <c r="A17" s="11" t="s">
        <v>38</v>
      </c>
      <c r="B17" s="11">
        <v>29.78769230769232</v>
      </c>
      <c r="C17" s="5">
        <v>1.9357912902579195</v>
      </c>
      <c r="D17" s="5">
        <v>15.387863587155355</v>
      </c>
      <c r="E17" s="5">
        <v>1.338432876489467E-13</v>
      </c>
      <c r="F17" s="5">
        <v>25.783208374666064</v>
      </c>
      <c r="G17" s="5">
        <v>33.79217624071858</v>
      </c>
      <c r="H17" s="5">
        <v>25.783208374666064</v>
      </c>
      <c r="I17" s="5">
        <v>33.79217624071858</v>
      </c>
    </row>
    <row r="18" spans="1:9" ht="12.75">
      <c r="A18" s="11" t="s">
        <v>25</v>
      </c>
      <c r="B18" s="11">
        <v>2.4678388278388264</v>
      </c>
      <c r="C18" s="5">
        <v>0.16110630341622045</v>
      </c>
      <c r="D18" s="5">
        <v>15.31807741540149</v>
      </c>
      <c r="E18" s="5">
        <v>1.4727330717881488E-13</v>
      </c>
      <c r="F18" s="5">
        <v>2.134565500912373</v>
      </c>
      <c r="G18" s="5">
        <v>2.8011121547652795</v>
      </c>
      <c r="H18" s="5">
        <v>2.134565500912373</v>
      </c>
      <c r="I18" s="5">
        <v>2.8011121547652795</v>
      </c>
    </row>
    <row r="19" spans="1:9" ht="13.5" thickBot="1">
      <c r="A19" s="12" t="s">
        <v>26</v>
      </c>
      <c r="B19" s="12">
        <v>26.05142857142859</v>
      </c>
      <c r="C19" s="6">
        <v>2.8678505874634044</v>
      </c>
      <c r="D19" s="6">
        <v>9.083956007091329</v>
      </c>
      <c r="E19" s="6">
        <v>4.535488168591306E-09</v>
      </c>
      <c r="F19" s="6">
        <v>20.118835704825194</v>
      </c>
      <c r="G19" s="6">
        <v>31.984021438031988</v>
      </c>
      <c r="H19" s="6">
        <v>20.118835704825194</v>
      </c>
      <c r="I19" s="6">
        <v>31.984021438031988</v>
      </c>
    </row>
    <row r="21" ht="18">
      <c r="A21" s="9" t="s">
        <v>53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zoomScale="150" zoomScaleNormal="150" workbookViewId="0" topLeftCell="A1">
      <selection activeCell="D2" sqref="D2"/>
    </sheetView>
  </sheetViews>
  <sheetFormatPr defaultColWidth="11.00390625" defaultRowHeight="12.75"/>
  <sheetData>
    <row r="1" spans="1:4" ht="12.75">
      <c r="A1" s="4" t="s">
        <v>25</v>
      </c>
      <c r="B1" s="4" t="s">
        <v>26</v>
      </c>
      <c r="C1" s="4" t="s">
        <v>24</v>
      </c>
      <c r="D1" s="4" t="s">
        <v>51</v>
      </c>
    </row>
    <row r="2" spans="1:4" ht="12.75">
      <c r="A2">
        <v>1</v>
      </c>
      <c r="B2">
        <v>0</v>
      </c>
      <c r="C2">
        <v>36</v>
      </c>
      <c r="D2" s="3">
        <f>Regresión!B$17+(Regresión!B$18*intervención!A2)+(Regresión!B$19*intervención!B2)</f>
        <v>32.25553113553115</v>
      </c>
    </row>
    <row r="3" spans="1:4" ht="12.75">
      <c r="A3">
        <v>2</v>
      </c>
      <c r="B3">
        <v>0</v>
      </c>
      <c r="C3">
        <v>37</v>
      </c>
      <c r="D3" s="3">
        <f>Regresión!B$17+(Regresión!B$18*intervención!A3)+(Regresión!B$19*intervención!B3)</f>
        <v>34.723369963369976</v>
      </c>
    </row>
    <row r="4" spans="1:4" ht="12.75">
      <c r="A4">
        <v>3</v>
      </c>
      <c r="B4">
        <v>0</v>
      </c>
      <c r="C4">
        <v>39</v>
      </c>
      <c r="D4" s="3">
        <f>Regresión!B$17+(Regresión!B$18*intervención!A4)+(Regresión!B$19*intervención!B4)</f>
        <v>37.1912087912088</v>
      </c>
    </row>
    <row r="5" spans="1:4" ht="12.75">
      <c r="A5">
        <v>4</v>
      </c>
      <c r="B5">
        <v>0</v>
      </c>
      <c r="C5">
        <v>39</v>
      </c>
      <c r="D5" s="3">
        <f>Regresión!B$17+(Regresión!B$18*intervención!A5)+(Regresión!B$19*intervención!B5)</f>
        <v>39.65904761904763</v>
      </c>
    </row>
    <row r="6" spans="1:4" ht="12.75">
      <c r="A6">
        <v>5</v>
      </c>
      <c r="B6">
        <v>0</v>
      </c>
      <c r="C6">
        <v>38.7</v>
      </c>
      <c r="D6" s="3">
        <f>Regresión!B$17+(Regresión!B$18*intervención!A6)+(Regresión!B$19*intervención!B6)</f>
        <v>42.12688644688645</v>
      </c>
    </row>
    <row r="7" spans="1:4" ht="12.75">
      <c r="A7">
        <v>6</v>
      </c>
      <c r="B7">
        <v>0</v>
      </c>
      <c r="C7">
        <v>48</v>
      </c>
      <c r="D7" s="3">
        <f>Regresión!B$17+(Regresión!B$18*intervención!A7)+(Regresión!B$19*intervención!B7)</f>
        <v>44.59472527472528</v>
      </c>
    </row>
    <row r="8" spans="1:4" ht="12.75">
      <c r="A8">
        <v>7</v>
      </c>
      <c r="B8">
        <v>0</v>
      </c>
      <c r="C8">
        <v>45</v>
      </c>
      <c r="D8" s="3">
        <f>Regresión!B$17+(Regresión!B$18*intervención!A8)+(Regresión!B$19*intervención!B8)</f>
        <v>47.06256410256411</v>
      </c>
    </row>
    <row r="9" spans="1:4" ht="12.75">
      <c r="A9">
        <v>8</v>
      </c>
      <c r="B9">
        <v>0</v>
      </c>
      <c r="C9">
        <v>50</v>
      </c>
      <c r="D9" s="3">
        <f>Regresión!B$17+(Regresión!B$18*intervención!A9)+(Regresión!B$19*intervención!B9)</f>
        <v>49.53040293040293</v>
      </c>
    </row>
    <row r="10" spans="1:4" ht="12.75">
      <c r="A10">
        <v>9</v>
      </c>
      <c r="B10">
        <v>0</v>
      </c>
      <c r="C10">
        <v>58</v>
      </c>
      <c r="D10" s="3">
        <f>Regresión!B$17+(Regresión!B$18*intervención!A10)+(Regresión!B$19*intervención!B10)</f>
        <v>51.99824175824176</v>
      </c>
    </row>
    <row r="11" spans="1:4" ht="12.75">
      <c r="A11">
        <v>10</v>
      </c>
      <c r="B11">
        <v>0</v>
      </c>
      <c r="C11">
        <v>42</v>
      </c>
      <c r="D11" s="3">
        <f>Regresión!B$17+(Regresión!B$18*intervención!A11)+(Regresión!B$19*intervención!B11)</f>
        <v>54.46608058608058</v>
      </c>
    </row>
    <row r="12" spans="1:4" ht="12.75">
      <c r="A12">
        <v>11</v>
      </c>
      <c r="B12">
        <v>0</v>
      </c>
      <c r="C12">
        <v>49.8</v>
      </c>
      <c r="D12" s="3">
        <f>Regresión!B$17+(Regresión!B$18*intervención!A12)+(Regresión!B$19*intervención!B12)</f>
        <v>56.93391941391941</v>
      </c>
    </row>
    <row r="13" spans="1:4" ht="12.75">
      <c r="A13">
        <v>12</v>
      </c>
      <c r="B13">
        <v>0</v>
      </c>
      <c r="C13">
        <v>60</v>
      </c>
      <c r="D13" s="3">
        <f>Regresión!B$17+(Regresión!B$18*intervención!A13)+(Regresión!B$19*intervención!B13)</f>
        <v>59.40175824175824</v>
      </c>
    </row>
    <row r="14" spans="1:4" ht="12.75">
      <c r="A14">
        <v>13</v>
      </c>
      <c r="B14">
        <v>0</v>
      </c>
      <c r="C14">
        <v>66</v>
      </c>
      <c r="D14" s="3">
        <f>Regresión!B$17+(Regresión!B$18*intervención!A14)+(Regresión!B$19*intervención!B14)</f>
        <v>61.86959706959706</v>
      </c>
    </row>
    <row r="15" spans="1:4" ht="12.75">
      <c r="A15">
        <v>14</v>
      </c>
      <c r="B15">
        <v>0</v>
      </c>
      <c r="C15">
        <v>65</v>
      </c>
      <c r="D15" s="3">
        <f>Regresión!B$17+(Regresión!B$18*intervención!A15)+(Regresión!B$19*intervención!B15)</f>
        <v>64.3374358974359</v>
      </c>
    </row>
    <row r="16" spans="1:4" ht="12.75">
      <c r="A16">
        <v>15</v>
      </c>
      <c r="B16">
        <v>0</v>
      </c>
      <c r="C16">
        <v>64.5</v>
      </c>
      <c r="D16" s="3">
        <f>Regresión!B$17+(Regresión!B$18*intervención!A16)+(Regresión!B$19*intervención!B16)</f>
        <v>66.80527472527471</v>
      </c>
    </row>
    <row r="17" spans="1:4" ht="12.75">
      <c r="A17">
        <v>16</v>
      </c>
      <c r="B17">
        <v>0</v>
      </c>
      <c r="C17">
        <v>70</v>
      </c>
      <c r="D17" s="3">
        <f>Regresión!B$17+(Regresión!B$18*intervención!A17)+(Regresión!B$19*intervención!B17)</f>
        <v>69.27311355311355</v>
      </c>
    </row>
    <row r="18" spans="1:4" ht="12.75">
      <c r="A18">
        <v>17</v>
      </c>
      <c r="B18">
        <v>0</v>
      </c>
      <c r="C18">
        <v>75</v>
      </c>
      <c r="D18" s="3">
        <f>Regresión!B$17+(Regresión!B$18*intervención!A18)+(Regresión!B$19*intervención!B18)</f>
        <v>71.74095238095236</v>
      </c>
    </row>
    <row r="19" spans="1:4" ht="12.75">
      <c r="A19">
        <v>18</v>
      </c>
      <c r="B19">
        <v>0</v>
      </c>
      <c r="C19">
        <v>71</v>
      </c>
      <c r="D19" s="3">
        <f>Regresión!B$17+(Regresión!B$18*intervención!A19)+(Regresión!B$19*intervención!B19)</f>
        <v>74.2087912087912</v>
      </c>
    </row>
    <row r="20" spans="1:4" ht="12.75">
      <c r="A20">
        <v>19</v>
      </c>
      <c r="B20">
        <v>0</v>
      </c>
      <c r="C20">
        <v>79</v>
      </c>
      <c r="D20" s="3">
        <f>Regresión!B$17+(Regresión!B$18*intervención!A20)+(Regresión!B$19*intervención!B20)</f>
        <v>76.67663003663002</v>
      </c>
    </row>
    <row r="21" spans="1:4" ht="12.75">
      <c r="A21">
        <v>20</v>
      </c>
      <c r="B21">
        <v>0</v>
      </c>
      <c r="C21">
        <v>81</v>
      </c>
      <c r="D21" s="3">
        <f>Regresión!B$17+(Regresión!B$18*intervención!A21)+(Regresión!B$19*intervención!B21)</f>
        <v>79.14446886446885</v>
      </c>
    </row>
    <row r="22" spans="1:4" ht="12.75">
      <c r="A22">
        <v>21</v>
      </c>
      <c r="B22">
        <v>1</v>
      </c>
      <c r="C22">
        <v>102</v>
      </c>
      <c r="D22" s="3">
        <f>Regresión!B$17+(Regresión!B$18*intervención!A22)+(Regresión!B$19*intervención!B22)</f>
        <v>107.66373626373627</v>
      </c>
    </row>
    <row r="23" spans="1:4" ht="12.75">
      <c r="A23">
        <v>22</v>
      </c>
      <c r="B23">
        <v>1</v>
      </c>
      <c r="C23">
        <v>110</v>
      </c>
      <c r="D23" s="3">
        <f>Regresión!B$17+(Regresión!B$18*intervención!A23)+(Regresión!B$19*intervención!B23)</f>
        <v>110.13157509157509</v>
      </c>
    </row>
    <row r="24" spans="1:4" ht="12.75">
      <c r="A24">
        <v>23</v>
      </c>
      <c r="B24">
        <v>1</v>
      </c>
      <c r="C24">
        <v>112</v>
      </c>
      <c r="D24" s="3">
        <f>Regresión!B$17+(Regresión!B$18*intervención!A24)+(Regresión!B$19*intervención!B24)</f>
        <v>112.59941391941392</v>
      </c>
    </row>
    <row r="25" spans="1:4" ht="12.75">
      <c r="A25">
        <v>24</v>
      </c>
      <c r="B25">
        <v>1</v>
      </c>
      <c r="C25">
        <v>119</v>
      </c>
      <c r="D25" s="3">
        <f>Regresión!B$17+(Regresión!B$18*intervención!A25)+(Regresión!B$19*intervención!B25)</f>
        <v>115.06725274725274</v>
      </c>
    </row>
    <row r="26" spans="1:4" ht="12.75">
      <c r="A26">
        <v>25</v>
      </c>
      <c r="B26">
        <v>1</v>
      </c>
      <c r="C26">
        <v>121</v>
      </c>
      <c r="D26" s="3">
        <f>Regresión!B$17+(Regresión!B$18*intervención!A26)+(Regresión!B$19*intervención!B26)</f>
        <v>117.53509157509157</v>
      </c>
    </row>
    <row r="27" spans="1:4" ht="12.75">
      <c r="A27">
        <v>26</v>
      </c>
      <c r="B27">
        <v>1</v>
      </c>
      <c r="C27">
        <v>119</v>
      </c>
      <c r="D27" s="3">
        <f>Regresión!B$17+(Regresión!B$18*intervención!A27)+(Regresión!B$19*intervención!B27)</f>
        <v>120.0029304029304</v>
      </c>
    </row>
    <row r="30" spans="3:4" ht="12.75">
      <c r="C30" t="s">
        <v>52</v>
      </c>
      <c r="D30">
        <f>CORREL(C2:C27,D2:D27)</f>
        <v>0.9898442794210738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Uclés Aguilera</dc:creator>
  <cp:keywords/>
  <dc:description/>
  <cp:lastModifiedBy>David Uclés Aguilera</cp:lastModifiedBy>
  <dcterms:created xsi:type="dcterms:W3CDTF">2005-11-26T12:13:04Z</dcterms:created>
  <cp:category/>
  <cp:version/>
  <cp:contentType/>
  <cp:contentStatus/>
</cp:coreProperties>
</file>