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20" windowHeight="12700" tabRatio="308" firstSheet="1" activeTab="3"/>
  </bookViews>
  <sheets>
    <sheet name="HojIndices" sheetId="1" r:id="rId1"/>
    <sheet name="IPC" sheetId="2" r:id="rId2"/>
    <sheet name="ENLACE" sheetId="3" r:id="rId3"/>
    <sheet name="CADENA" sheetId="4" r:id="rId4"/>
  </sheets>
  <definedNames/>
  <calcPr fullCalcOnLoad="1"/>
</workbook>
</file>

<file path=xl/sharedStrings.xml><?xml version="1.0" encoding="utf-8"?>
<sst xmlns="http://schemas.openxmlformats.org/spreadsheetml/2006/main" count="43" uniqueCount="37">
  <si>
    <t>Período</t>
  </si>
  <si>
    <t>C</t>
  </si>
  <si>
    <t>Inv</t>
  </si>
  <si>
    <t>I(Inv)</t>
  </si>
  <si>
    <t>I(C)</t>
  </si>
  <si>
    <t>Indices simples</t>
  </si>
  <si>
    <t>I. Complejos no ponderados</t>
  </si>
  <si>
    <t>M Aritmética</t>
  </si>
  <si>
    <t>M Geométrica</t>
  </si>
  <si>
    <t>Ponderaciones</t>
  </si>
  <si>
    <t>I. Complejos ponderados</t>
  </si>
  <si>
    <t>Alimentación</t>
  </si>
  <si>
    <t>Vivienda</t>
  </si>
  <si>
    <t>Sanidad y educación</t>
  </si>
  <si>
    <t>Servicios recreativos</t>
  </si>
  <si>
    <t>Períodos</t>
  </si>
  <si>
    <t>Indices</t>
  </si>
  <si>
    <t>PONDERACIÓN</t>
  </si>
  <si>
    <t>LASPEYRES</t>
  </si>
  <si>
    <t>2/1</t>
  </si>
  <si>
    <t>3/2</t>
  </si>
  <si>
    <t>TASAS (%)</t>
  </si>
  <si>
    <t>BASE</t>
  </si>
  <si>
    <t>Regla de 3 para 1989</t>
  </si>
  <si>
    <t>Base</t>
  </si>
  <si>
    <t>Dato común (1992)</t>
  </si>
  <si>
    <t>Dato a enlazar</t>
  </si>
  <si>
    <t>X</t>
  </si>
  <si>
    <t>X=</t>
  </si>
  <si>
    <t>ENLACE DE ÍNDICES DE DISTINTA BASE</t>
  </si>
  <si>
    <t>OJO: SE NECESITA UN AÑO AL MENOS EXPRESADO EN LAS DOS BASES</t>
  </si>
  <si>
    <t>Base T-1</t>
  </si>
  <si>
    <t>AÑOS</t>
  </si>
  <si>
    <t>En tanto por 1</t>
  </si>
  <si>
    <t>En base 1992</t>
  </si>
  <si>
    <t>Alternativa</t>
  </si>
  <si>
    <t>Mirad las diferencias en las fórmulas</t>
  </si>
</sst>
</file>

<file path=xl/styles.xml><?xml version="1.0" encoding="utf-8"?>
<styleSheet xmlns="http://schemas.openxmlformats.org/spreadsheetml/2006/main">
  <numFmts count="15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d/m/yyyy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8.5"/>
      <name val="Verdana"/>
      <family val="0"/>
    </font>
    <font>
      <sz val="8.5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" xfId="0" applyBorder="1" applyAlignment="1">
      <alignment/>
    </xf>
    <xf numFmtId="12" fontId="0" fillId="0" borderId="1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2" borderId="7" xfId="0" applyNumberFormat="1" applyFill="1" applyBorder="1" applyAlignment="1">
      <alignment/>
    </xf>
    <xf numFmtId="170" fontId="0" fillId="0" borderId="7" xfId="0" applyNumberFormat="1" applyBorder="1" applyAlignment="1">
      <alignment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0" fontId="0" fillId="0" borderId="10" xfId="0" applyNumberFormat="1" applyBorder="1" applyAlignment="1">
      <alignment/>
    </xf>
    <xf numFmtId="170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INDICES SIMPLES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375"/>
          <c:w val="0.940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HojIndices!$D$2</c:f>
              <c:strCache>
                <c:ptCount val="1"/>
                <c:pt idx="0">
                  <c:v>I(C)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HojIndices!$A$4:$A$9</c:f>
              <c:numCache/>
            </c:numRef>
          </c:cat>
          <c:val>
            <c:numRef>
              <c:f>HojIndices!$D$4:$D$9</c:f>
              <c:numCache/>
            </c:numRef>
          </c:val>
          <c:smooth val="0"/>
        </c:ser>
        <c:ser>
          <c:idx val="1"/>
          <c:order val="1"/>
          <c:tx>
            <c:strRef>
              <c:f>HojIndices!$E$2</c:f>
              <c:strCache>
                <c:ptCount val="1"/>
                <c:pt idx="0">
                  <c:v>I(Inv)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HojIndices!$A$4:$A$9</c:f>
              <c:numCache/>
            </c:numRef>
          </c:cat>
          <c:val>
            <c:numRef>
              <c:f>HojIndices!$E$4:$E$9</c:f>
              <c:numCache/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6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INDICES COMPLEJOS: MEDIAS ARITM?TICAS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325"/>
          <c:w val="0.94075"/>
          <c:h val="0.84775"/>
        </c:manualLayout>
      </c:layout>
      <c:lineChart>
        <c:grouping val="standard"/>
        <c:varyColors val="0"/>
        <c:ser>
          <c:idx val="0"/>
          <c:order val="0"/>
          <c:tx>
            <c:v>Ponderada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HojIndices!$A$4:$A$9</c:f>
              <c:numCache/>
            </c:numRef>
          </c:cat>
          <c:val>
            <c:numRef>
              <c:f>HojIndices!$H$4:$H$9</c:f>
              <c:numCache/>
            </c:numRef>
          </c:val>
          <c:smooth val="0"/>
        </c:ser>
        <c:ser>
          <c:idx val="1"/>
          <c:order val="1"/>
          <c:tx>
            <c:v>No Ponderada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HojIndices!$A$4:$A$9</c:f>
              <c:numCache/>
            </c:numRef>
          </c:cat>
          <c:val>
            <c:numRef>
              <c:f>HojIndices!$F$4:$F$9</c:f>
              <c:numCache/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6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INDICES COMPLEJOS: MEDIAS GEOM?TRICAS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25"/>
          <c:w val="0.94075"/>
          <c:h val="0.8485"/>
        </c:manualLayout>
      </c:layout>
      <c:lineChart>
        <c:grouping val="standard"/>
        <c:varyColors val="0"/>
        <c:ser>
          <c:idx val="0"/>
          <c:order val="0"/>
          <c:tx>
            <c:v>Ponderada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HojIndices!$A$4:$A$9</c:f>
              <c:numCache/>
            </c:numRef>
          </c:cat>
          <c:val>
            <c:numRef>
              <c:f>HojIndices!$I$4:$I$9</c:f>
              <c:numCache/>
            </c:numRef>
          </c:val>
          <c:smooth val="0"/>
        </c:ser>
        <c:ser>
          <c:idx val="1"/>
          <c:order val="1"/>
          <c:tx>
            <c:v>No Ponderada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HojIndices!$A$4:$A$9</c:f>
              <c:numCache/>
            </c:numRef>
          </c:cat>
          <c:val>
            <c:numRef>
              <c:f>HojIndices!$G$4:$G$9</c:f>
              <c:numCache/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6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5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2514600"/>
        <a:ext cx="4371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14</xdr:row>
      <xdr:rowOff>9525</xdr:rowOff>
    </xdr:from>
    <xdr:to>
      <xdr:col>10</xdr:col>
      <xdr:colOff>142875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4638675" y="2514600"/>
        <a:ext cx="43243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37</xdr:row>
      <xdr:rowOff>0</xdr:rowOff>
    </xdr:from>
    <xdr:to>
      <xdr:col>7</xdr:col>
      <xdr:colOff>504825</xdr:colOff>
      <xdr:row>58</xdr:row>
      <xdr:rowOff>133350</xdr:rowOff>
    </xdr:to>
    <xdr:graphicFrame>
      <xdr:nvGraphicFramePr>
        <xdr:cNvPr id="3" name="Chart 5"/>
        <xdr:cNvGraphicFramePr/>
      </xdr:nvGraphicFramePr>
      <xdr:xfrm>
        <a:off x="2305050" y="6229350"/>
        <a:ext cx="43719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28575</xdr:rowOff>
    </xdr:from>
    <xdr:to>
      <xdr:col>3</xdr:col>
      <xdr:colOff>371475</xdr:colOff>
      <xdr:row>24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33375" y="1162050"/>
          <a:ext cx="1962150" cy="3190875"/>
        </a:xfrm>
        <a:custGeom>
          <a:pathLst>
            <a:path h="198" w="179">
              <a:moveTo>
                <a:pt x="179" y="138"/>
              </a:moveTo>
              <a:cubicBezTo>
                <a:pt x="139" y="168"/>
                <a:pt x="99" y="198"/>
                <a:pt x="69" y="196"/>
              </a:cubicBezTo>
              <a:cubicBezTo>
                <a:pt x="39" y="194"/>
                <a:pt x="2" y="161"/>
                <a:pt x="1" y="128"/>
              </a:cubicBezTo>
              <a:cubicBezTo>
                <a:pt x="0" y="95"/>
                <a:pt x="31" y="47"/>
                <a:pt x="63" y="0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8">
      <selection activeCell="A45" sqref="A45"/>
    </sheetView>
  </sheetViews>
  <sheetFormatPr defaultColWidth="11.00390625" defaultRowHeight="12.75"/>
  <cols>
    <col min="1" max="1" width="13.25390625" style="0" customWidth="1"/>
    <col min="6" max="9" width="11.875" style="0" customWidth="1"/>
  </cols>
  <sheetData>
    <row r="1" spans="4:9" ht="31.5" customHeight="1">
      <c r="D1" s="22" t="s">
        <v>5</v>
      </c>
      <c r="E1" s="23"/>
      <c r="F1" s="22" t="s">
        <v>6</v>
      </c>
      <c r="G1" s="23"/>
      <c r="H1" s="22" t="s">
        <v>10</v>
      </c>
      <c r="I1" s="23"/>
    </row>
    <row r="2" spans="1:9" ht="12.75">
      <c r="A2" s="3" t="s">
        <v>0</v>
      </c>
      <c r="B2" s="3" t="s">
        <v>1</v>
      </c>
      <c r="C2" s="3" t="s">
        <v>2</v>
      </c>
      <c r="D2" s="4" t="s">
        <v>4</v>
      </c>
      <c r="E2" s="3" t="s">
        <v>3</v>
      </c>
      <c r="F2" s="3" t="s">
        <v>7</v>
      </c>
      <c r="G2" s="3" t="s">
        <v>8</v>
      </c>
      <c r="H2" s="3" t="s">
        <v>7</v>
      </c>
      <c r="I2" s="3" t="s">
        <v>8</v>
      </c>
    </row>
    <row r="3" spans="1:9" ht="12.75">
      <c r="A3" s="1"/>
      <c r="B3" s="1"/>
      <c r="C3" s="1"/>
      <c r="D3" s="2"/>
      <c r="E3" s="1"/>
      <c r="F3" s="1"/>
      <c r="G3" s="1"/>
      <c r="H3" s="1"/>
      <c r="I3" s="1"/>
    </row>
    <row r="4" spans="1:9" ht="12.75">
      <c r="A4" s="5">
        <v>1</v>
      </c>
      <c r="B4" s="8">
        <v>6000</v>
      </c>
      <c r="C4" s="11">
        <v>3000</v>
      </c>
      <c r="D4" s="14">
        <f aca="true" t="shared" si="0" ref="D4:D9">B4*100/$B$4</f>
        <v>100</v>
      </c>
      <c r="E4" s="14">
        <f aca="true" t="shared" si="1" ref="E4:E9">C4*100/$C$4</f>
        <v>100</v>
      </c>
      <c r="F4" s="17">
        <f aca="true" t="shared" si="2" ref="F4:F9">(D4+E4)/2</f>
        <v>100</v>
      </c>
      <c r="G4" s="17">
        <f aca="true" t="shared" si="3" ref="G4:G9">SQRT(D4*E4)</f>
        <v>100</v>
      </c>
      <c r="H4" s="17">
        <f aca="true" t="shared" si="4" ref="H4:H9">((D4*$B$12)+(E4*$C$12))/($B$12+$C$12)</f>
        <v>99.99999999999999</v>
      </c>
      <c r="I4" s="17">
        <f aca="true" t="shared" si="5" ref="I4:I9">((D4^$B$12)*(E4^$C$12))^(1/($B$12+$C$12))</f>
        <v>100.00000000000003</v>
      </c>
    </row>
    <row r="5" spans="1:9" ht="12.75">
      <c r="A5" s="6">
        <v>2</v>
      </c>
      <c r="B5" s="9">
        <v>6060</v>
      </c>
      <c r="C5" s="12">
        <v>3150</v>
      </c>
      <c r="D5" s="15">
        <f t="shared" si="0"/>
        <v>101</v>
      </c>
      <c r="E5" s="15">
        <f t="shared" si="1"/>
        <v>105</v>
      </c>
      <c r="F5" s="18">
        <f t="shared" si="2"/>
        <v>103</v>
      </c>
      <c r="G5" s="18">
        <f t="shared" si="3"/>
        <v>102.9805806936434</v>
      </c>
      <c r="H5" s="18">
        <f t="shared" si="4"/>
        <v>102.33333333333333</v>
      </c>
      <c r="I5" s="18">
        <f t="shared" si="5"/>
        <v>102.31610891356603</v>
      </c>
    </row>
    <row r="6" spans="1:9" ht="12.75">
      <c r="A6" s="6">
        <v>3</v>
      </c>
      <c r="B6" s="9">
        <v>6204</v>
      </c>
      <c r="C6" s="12">
        <v>3180</v>
      </c>
      <c r="D6" s="15">
        <f t="shared" si="0"/>
        <v>103.4</v>
      </c>
      <c r="E6" s="15">
        <f t="shared" si="1"/>
        <v>106</v>
      </c>
      <c r="F6" s="18">
        <f t="shared" si="2"/>
        <v>104.7</v>
      </c>
      <c r="G6" s="18">
        <f t="shared" si="3"/>
        <v>104.69192901078861</v>
      </c>
      <c r="H6" s="18">
        <f t="shared" si="4"/>
        <v>104.26666666666667</v>
      </c>
      <c r="I6" s="18">
        <f t="shared" si="5"/>
        <v>104.25950234182451</v>
      </c>
    </row>
    <row r="7" spans="1:9" ht="12.75">
      <c r="A7" s="6">
        <v>4</v>
      </c>
      <c r="B7" s="9">
        <v>6120</v>
      </c>
      <c r="C7" s="12">
        <v>3120</v>
      </c>
      <c r="D7" s="15">
        <f t="shared" si="0"/>
        <v>102</v>
      </c>
      <c r="E7" s="15">
        <f t="shared" si="1"/>
        <v>104</v>
      </c>
      <c r="F7" s="18">
        <f t="shared" si="2"/>
        <v>103</v>
      </c>
      <c r="G7" s="18">
        <f t="shared" si="3"/>
        <v>102.99514551666987</v>
      </c>
      <c r="H7" s="18">
        <f t="shared" si="4"/>
        <v>102.66666666666666</v>
      </c>
      <c r="I7" s="18">
        <f t="shared" si="5"/>
        <v>102.66235622164517</v>
      </c>
    </row>
    <row r="8" spans="1:9" ht="12.75">
      <c r="A8" s="6">
        <v>5</v>
      </c>
      <c r="B8" s="9">
        <v>6180</v>
      </c>
      <c r="C8" s="12">
        <v>3180</v>
      </c>
      <c r="D8" s="15">
        <f t="shared" si="0"/>
        <v>103</v>
      </c>
      <c r="E8" s="15">
        <f t="shared" si="1"/>
        <v>106</v>
      </c>
      <c r="F8" s="18">
        <f t="shared" si="2"/>
        <v>104.5</v>
      </c>
      <c r="G8" s="18">
        <f t="shared" si="3"/>
        <v>104.48923389517219</v>
      </c>
      <c r="H8" s="18">
        <f t="shared" si="4"/>
        <v>103.99999999999999</v>
      </c>
      <c r="I8" s="18">
        <f t="shared" si="5"/>
        <v>103.99044537469558</v>
      </c>
    </row>
    <row r="9" spans="1:9" ht="12.75">
      <c r="A9" s="7">
        <v>6</v>
      </c>
      <c r="B9" s="10">
        <v>6240</v>
      </c>
      <c r="C9" s="13">
        <v>3300</v>
      </c>
      <c r="D9" s="16">
        <f t="shared" si="0"/>
        <v>104</v>
      </c>
      <c r="E9" s="16">
        <f t="shared" si="1"/>
        <v>110</v>
      </c>
      <c r="F9" s="19">
        <f t="shared" si="2"/>
        <v>107</v>
      </c>
      <c r="G9" s="19">
        <f t="shared" si="3"/>
        <v>106.9579356569675</v>
      </c>
      <c r="H9" s="19">
        <f t="shared" si="4"/>
        <v>106</v>
      </c>
      <c r="I9" s="19">
        <f t="shared" si="5"/>
        <v>105.96272570995811</v>
      </c>
    </row>
    <row r="12" spans="1:3" ht="12.75">
      <c r="A12" s="20" t="s">
        <v>9</v>
      </c>
      <c r="B12" s="21">
        <v>0.6666666666666666</v>
      </c>
      <c r="C12" s="21">
        <v>0.3333333333333333</v>
      </c>
    </row>
  </sheetData>
  <mergeCells count="3">
    <mergeCell ref="D1:E1"/>
    <mergeCell ref="F1:G1"/>
    <mergeCell ref="H1:I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workbookViewId="0" topLeftCell="B1">
      <selection activeCell="H15" sqref="H15"/>
    </sheetView>
  </sheetViews>
  <sheetFormatPr defaultColWidth="11.00390625" defaultRowHeight="12.75"/>
  <cols>
    <col min="2" max="2" width="17.125" style="0" customWidth="1"/>
    <col min="3" max="10" width="9.625" style="0" customWidth="1"/>
  </cols>
  <sheetData>
    <row r="2" spans="3:10" ht="12.75">
      <c r="C2" s="36" t="s">
        <v>15</v>
      </c>
      <c r="D2" s="37"/>
      <c r="E2" s="38"/>
      <c r="F2" s="36" t="s">
        <v>16</v>
      </c>
      <c r="G2" s="37"/>
      <c r="H2" s="38"/>
      <c r="I2" s="36" t="s">
        <v>21</v>
      </c>
      <c r="J2" s="38"/>
    </row>
    <row r="3" spans="3:10" ht="12.75">
      <c r="C3" s="39">
        <v>1</v>
      </c>
      <c r="D3" s="39">
        <v>2</v>
      </c>
      <c r="E3" s="39">
        <v>3</v>
      </c>
      <c r="F3" s="39">
        <v>1</v>
      </c>
      <c r="G3" s="39">
        <v>2</v>
      </c>
      <c r="H3" s="39">
        <v>3</v>
      </c>
      <c r="I3" s="40" t="s">
        <v>19</v>
      </c>
      <c r="J3" s="40" t="s">
        <v>20</v>
      </c>
    </row>
    <row r="4" spans="2:10" ht="12.75">
      <c r="B4" t="s">
        <v>11</v>
      </c>
      <c r="C4" s="39">
        <v>50</v>
      </c>
      <c r="D4" s="39">
        <v>53</v>
      </c>
      <c r="E4" s="39">
        <v>48</v>
      </c>
      <c r="F4" s="39">
        <v>100</v>
      </c>
      <c r="G4" s="39">
        <f>D4*100/$C4</f>
        <v>106</v>
      </c>
      <c r="H4" s="39">
        <f>E4*100/$C4</f>
        <v>96</v>
      </c>
      <c r="I4" s="43">
        <f>G4*100/F4-100</f>
        <v>6</v>
      </c>
      <c r="J4" s="43">
        <f>H4*100/G4-100</f>
        <v>-9.43396226415095</v>
      </c>
    </row>
    <row r="5" spans="2:10" ht="12.75">
      <c r="B5" t="s">
        <v>12</v>
      </c>
      <c r="C5" s="41">
        <v>250</v>
      </c>
      <c r="D5" s="41">
        <v>260</v>
      </c>
      <c r="E5" s="41">
        <v>300</v>
      </c>
      <c r="F5" s="41">
        <v>100</v>
      </c>
      <c r="G5" s="41">
        <f>D5*100/$C5</f>
        <v>104</v>
      </c>
      <c r="H5" s="41">
        <f>E5*100/$C5</f>
        <v>120</v>
      </c>
      <c r="I5" s="44">
        <f aca="true" t="shared" si="0" ref="I5:J7">G5*100/F5-100</f>
        <v>4</v>
      </c>
      <c r="J5" s="44">
        <f t="shared" si="0"/>
        <v>15.384615384615387</v>
      </c>
    </row>
    <row r="6" spans="2:10" ht="12.75">
      <c r="B6" t="s">
        <v>13</v>
      </c>
      <c r="C6" s="41">
        <v>100</v>
      </c>
      <c r="D6" s="41">
        <v>120</v>
      </c>
      <c r="E6" s="41">
        <v>123</v>
      </c>
      <c r="F6" s="41">
        <v>100</v>
      </c>
      <c r="G6" s="41">
        <f>D6*100/$C6</f>
        <v>120</v>
      </c>
      <c r="H6" s="41">
        <f>E6*100/$C6</f>
        <v>123</v>
      </c>
      <c r="I6" s="44">
        <f t="shared" si="0"/>
        <v>20</v>
      </c>
      <c r="J6" s="44">
        <f t="shared" si="0"/>
        <v>2.5</v>
      </c>
    </row>
    <row r="7" spans="2:10" ht="12.75">
      <c r="B7" t="s">
        <v>14</v>
      </c>
      <c r="C7" s="42">
        <v>80</v>
      </c>
      <c r="D7" s="42">
        <v>93</v>
      </c>
      <c r="E7" s="42">
        <v>93</v>
      </c>
      <c r="F7" s="42">
        <v>100</v>
      </c>
      <c r="G7" s="42">
        <f>D7*100/$C7</f>
        <v>116.25</v>
      </c>
      <c r="H7" s="42">
        <f>E7*100/$C7</f>
        <v>116.25</v>
      </c>
      <c r="I7" s="45">
        <f t="shared" si="0"/>
        <v>16.25</v>
      </c>
      <c r="J7" s="45">
        <f t="shared" si="0"/>
        <v>0</v>
      </c>
    </row>
    <row r="9" spans="5:10" ht="12.75">
      <c r="E9" t="s">
        <v>18</v>
      </c>
      <c r="F9" s="51">
        <f>((F4*$C$12)+(F5*$C$13)+(F6*$C$14)+(F7*$C$15))/$C$16</f>
        <v>100</v>
      </c>
      <c r="G9" s="47">
        <f>((G4*$C$12)+(G5*$C$13)+(G6*$C$14)+(G7*$C$15))/$C$16</f>
        <v>110.3475</v>
      </c>
      <c r="H9" s="48">
        <f>((H4*$C$12)+(H5*$C$13)+(H6*$C$14)+(H7*$C$15))/$C$16</f>
        <v>111.9975</v>
      </c>
      <c r="I9" s="49">
        <f>G9*100/F9-100</f>
        <v>10.347499999999997</v>
      </c>
      <c r="J9" s="50">
        <f>H9*100/G9-100</f>
        <v>1.495276286277445</v>
      </c>
    </row>
    <row r="11" ht="12.75">
      <c r="B11" t="s">
        <v>17</v>
      </c>
    </row>
    <row r="12" spans="2:3" ht="12.75">
      <c r="B12" t="s">
        <v>11</v>
      </c>
      <c r="C12" s="24">
        <v>33</v>
      </c>
    </row>
    <row r="13" spans="2:3" ht="12.75">
      <c r="B13" t="s">
        <v>12</v>
      </c>
      <c r="C13" s="24">
        <v>27</v>
      </c>
    </row>
    <row r="14" spans="2:3" ht="12.75">
      <c r="B14" t="s">
        <v>13</v>
      </c>
      <c r="C14" s="24">
        <v>21</v>
      </c>
    </row>
    <row r="15" spans="2:3" ht="12.75">
      <c r="B15" t="s">
        <v>14</v>
      </c>
      <c r="C15" s="24">
        <v>19</v>
      </c>
    </row>
    <row r="16" ht="12.75">
      <c r="C16" s="24">
        <f>SUM(C12:C15)</f>
        <v>100</v>
      </c>
    </row>
  </sheetData>
  <mergeCells count="3">
    <mergeCell ref="C2:E2"/>
    <mergeCell ref="F2:H2"/>
    <mergeCell ref="I2:J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12" sqref="B12"/>
    </sheetView>
  </sheetViews>
  <sheetFormatPr defaultColWidth="11.00390625" defaultRowHeight="12.75"/>
  <cols>
    <col min="2" max="13" width="7.125" style="0" customWidth="1"/>
  </cols>
  <sheetData>
    <row r="1" ht="12.75">
      <c r="A1" t="s">
        <v>29</v>
      </c>
    </row>
    <row r="3" spans="1:13" ht="12.75">
      <c r="A3" s="27" t="s">
        <v>22</v>
      </c>
      <c r="B3" s="20">
        <v>1989</v>
      </c>
      <c r="C3" s="20">
        <v>1990</v>
      </c>
      <c r="D3" s="20">
        <v>1991</v>
      </c>
      <c r="E3" s="20">
        <v>1992</v>
      </c>
      <c r="F3" s="20">
        <v>1993</v>
      </c>
      <c r="G3" s="20">
        <v>1994</v>
      </c>
      <c r="H3" s="20">
        <v>1995</v>
      </c>
      <c r="I3" s="20">
        <v>1996</v>
      </c>
      <c r="J3" s="20">
        <v>1997</v>
      </c>
      <c r="K3" s="20">
        <v>1998</v>
      </c>
      <c r="L3" s="20">
        <v>1999</v>
      </c>
      <c r="M3" s="20">
        <v>2000</v>
      </c>
    </row>
    <row r="4" spans="1:13" ht="12.75">
      <c r="A4" s="28">
        <v>1986</v>
      </c>
      <c r="B4" s="31">
        <v>106.6</v>
      </c>
      <c r="C4" s="31">
        <v>108.5</v>
      </c>
      <c r="D4" s="31">
        <v>110</v>
      </c>
      <c r="E4" s="31">
        <v>113</v>
      </c>
      <c r="F4" s="31"/>
      <c r="G4" s="31"/>
      <c r="H4" s="31"/>
      <c r="I4" s="31"/>
      <c r="J4" s="31"/>
      <c r="K4" s="31"/>
      <c r="L4" s="31"/>
      <c r="M4" s="31"/>
    </row>
    <row r="5" spans="1:13" ht="12.75">
      <c r="A5" s="29">
        <v>1992</v>
      </c>
      <c r="B5" s="32"/>
      <c r="C5" s="32"/>
      <c r="D5" s="32"/>
      <c r="E5" s="32">
        <v>100</v>
      </c>
      <c r="F5" s="32">
        <v>102.7</v>
      </c>
      <c r="G5" s="32">
        <v>107</v>
      </c>
      <c r="H5" s="32">
        <v>118.5</v>
      </c>
      <c r="I5" s="32">
        <v>120.2</v>
      </c>
      <c r="J5" s="32">
        <v>122.1</v>
      </c>
      <c r="K5" s="32">
        <v>123</v>
      </c>
      <c r="L5" s="32">
        <v>125</v>
      </c>
      <c r="M5" s="32">
        <v>126.7</v>
      </c>
    </row>
    <row r="6" spans="1:13" ht="12.75">
      <c r="A6" s="29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30">
        <v>1992</v>
      </c>
      <c r="B7" s="33">
        <f>B4*($E5/$E4)</f>
        <v>94.33628318584071</v>
      </c>
      <c r="C7" s="33">
        <f>C4*($E5/$E4)</f>
        <v>96.01769911504425</v>
      </c>
      <c r="D7" s="33">
        <f>D4*($E5/$E4)</f>
        <v>97.34513274336284</v>
      </c>
      <c r="E7" s="34">
        <f>E4*($E5/$E4)</f>
        <v>100</v>
      </c>
      <c r="F7" s="34">
        <v>102.7</v>
      </c>
      <c r="G7" s="34">
        <v>107</v>
      </c>
      <c r="H7" s="34">
        <v>118.5</v>
      </c>
      <c r="I7" s="34">
        <v>120.2</v>
      </c>
      <c r="J7" s="34">
        <v>122.1</v>
      </c>
      <c r="K7" s="34">
        <v>123</v>
      </c>
      <c r="L7" s="34">
        <v>125</v>
      </c>
      <c r="M7" s="34">
        <v>126.7</v>
      </c>
    </row>
    <row r="12" spans="2:6" ht="12.75">
      <c r="B12" t="s">
        <v>23</v>
      </c>
      <c r="F12" s="26" t="s">
        <v>30</v>
      </c>
    </row>
    <row r="14" spans="2:4" ht="12.75">
      <c r="B14" s="35" t="s">
        <v>24</v>
      </c>
      <c r="C14">
        <v>1986</v>
      </c>
      <c r="D14">
        <v>1992</v>
      </c>
    </row>
    <row r="15" spans="2:4" ht="36.75">
      <c r="B15" s="35" t="s">
        <v>25</v>
      </c>
      <c r="C15">
        <v>113</v>
      </c>
      <c r="D15">
        <v>100</v>
      </c>
    </row>
    <row r="16" spans="2:4" ht="24.75">
      <c r="B16" s="35" t="s">
        <v>26</v>
      </c>
      <c r="C16">
        <v>106.6</v>
      </c>
      <c r="D16" t="s">
        <v>27</v>
      </c>
    </row>
    <row r="18" spans="3:4" ht="12.75">
      <c r="C18" t="s">
        <v>28</v>
      </c>
      <c r="D18" s="25">
        <f>C16*D15/C15</f>
        <v>94.33628318584071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"/>
  <sheetViews>
    <sheetView tabSelected="1" workbookViewId="0" topLeftCell="A1">
      <selection activeCell="I19" sqref="I19"/>
    </sheetView>
  </sheetViews>
  <sheetFormatPr defaultColWidth="11.00390625" defaultRowHeight="12.75"/>
  <cols>
    <col min="1" max="1" width="13.375" style="0" customWidth="1"/>
    <col min="2" max="10" width="7.875" style="0" customWidth="1"/>
  </cols>
  <sheetData>
    <row r="3" spans="2:10" ht="12.75">
      <c r="B3" s="52" t="s">
        <v>32</v>
      </c>
      <c r="C3" s="52"/>
      <c r="D3" s="52"/>
      <c r="E3" s="52"/>
      <c r="F3" s="52"/>
      <c r="G3" s="52"/>
      <c r="H3" s="52"/>
      <c r="I3" s="52"/>
      <c r="J3" s="52"/>
    </row>
    <row r="4" spans="2:10" ht="12.75">
      <c r="B4" s="39">
        <v>1992</v>
      </c>
      <c r="C4" s="39">
        <v>1993</v>
      </c>
      <c r="D4" s="39">
        <v>1994</v>
      </c>
      <c r="E4" s="39">
        <v>1995</v>
      </c>
      <c r="F4" s="39">
        <v>1996</v>
      </c>
      <c r="G4" s="39">
        <v>1997</v>
      </c>
      <c r="H4" s="39">
        <v>1998</v>
      </c>
      <c r="I4" s="39">
        <v>1999</v>
      </c>
      <c r="J4" s="39">
        <v>2000</v>
      </c>
    </row>
    <row r="5" spans="1:10" ht="12.75">
      <c r="A5" s="20" t="s">
        <v>31</v>
      </c>
      <c r="B5" s="51">
        <v>100</v>
      </c>
      <c r="C5" s="53">
        <v>102.7</v>
      </c>
      <c r="D5" s="53">
        <v>104.2</v>
      </c>
      <c r="E5" s="53">
        <v>110.7</v>
      </c>
      <c r="F5" s="53">
        <v>101.4</v>
      </c>
      <c r="G5" s="53">
        <v>101.6</v>
      </c>
      <c r="H5" s="53">
        <v>100.7</v>
      </c>
      <c r="I5" s="53">
        <v>101.6</v>
      </c>
      <c r="J5" s="54">
        <v>101.4</v>
      </c>
    </row>
    <row r="7" spans="1:10" ht="12.75">
      <c r="A7" s="20" t="s">
        <v>33</v>
      </c>
      <c r="B7" s="46">
        <v>1</v>
      </c>
      <c r="C7" s="53">
        <f>C5/100</f>
        <v>1.0270000000000001</v>
      </c>
      <c r="D7" s="53">
        <f aca="true" t="shared" si="0" ref="D7:J7">D5/100</f>
        <v>1.042</v>
      </c>
      <c r="E7" s="53">
        <f t="shared" si="0"/>
        <v>1.107</v>
      </c>
      <c r="F7" s="53">
        <f t="shared" si="0"/>
        <v>1.014</v>
      </c>
      <c r="G7" s="53">
        <f t="shared" si="0"/>
        <v>1.016</v>
      </c>
      <c r="H7" s="53">
        <f t="shared" si="0"/>
        <v>1.0070000000000001</v>
      </c>
      <c r="I7" s="53">
        <f t="shared" si="0"/>
        <v>1.016</v>
      </c>
      <c r="J7" s="54">
        <f t="shared" si="0"/>
        <v>1.014</v>
      </c>
    </row>
    <row r="9" spans="1:10" ht="12.75">
      <c r="A9" s="20" t="s">
        <v>34</v>
      </c>
      <c r="B9" s="51">
        <f>B7*100</f>
        <v>100</v>
      </c>
      <c r="C9" s="53">
        <f>C7*B7*100</f>
        <v>102.70000000000002</v>
      </c>
      <c r="D9" s="47">
        <f>D7*C7*B7*100</f>
        <v>107.01340000000002</v>
      </c>
      <c r="E9" s="47">
        <f>E7*D7*C7*B7*100</f>
        <v>118.4638338</v>
      </c>
      <c r="F9" s="47">
        <f>F7*E7*D7*C7*B7*100</f>
        <v>120.12232747320004</v>
      </c>
      <c r="G9" s="47">
        <f>G7*F7*E7*D7*C7*B7*100</f>
        <v>122.04428471277123</v>
      </c>
      <c r="H9" s="47">
        <f>H7*G7*F7*E7*D7*C7*B7*100</f>
        <v>122.89859470576063</v>
      </c>
      <c r="I9" s="47">
        <f>I7*H7*G7*F7*E7*D7*C7*B7*100</f>
        <v>124.86497222105284</v>
      </c>
      <c r="J9" s="48">
        <f>J7*I7*H7*G7*F7*E7*D7*C7*B7*100</f>
        <v>126.61308183214757</v>
      </c>
    </row>
    <row r="10" spans="1:10" ht="12.75">
      <c r="A10" s="20" t="s">
        <v>35</v>
      </c>
      <c r="B10" s="51">
        <f>B7*100</f>
        <v>100</v>
      </c>
      <c r="C10" s="53">
        <f>C7*B10</f>
        <v>102.70000000000002</v>
      </c>
      <c r="D10" s="47">
        <f>D7*C10</f>
        <v>107.01340000000002</v>
      </c>
      <c r="E10" s="47">
        <f aca="true" t="shared" si="1" ref="E10:J10">E7*D10</f>
        <v>118.46383380000002</v>
      </c>
      <c r="F10" s="47">
        <f t="shared" si="1"/>
        <v>120.12232747320002</v>
      </c>
      <c r="G10" s="47">
        <f t="shared" si="1"/>
        <v>122.04428471277122</v>
      </c>
      <c r="H10" s="47">
        <f t="shared" si="1"/>
        <v>122.89859470576063</v>
      </c>
      <c r="I10" s="47">
        <f t="shared" si="1"/>
        <v>124.8649722210528</v>
      </c>
      <c r="J10" s="48">
        <f t="shared" si="1"/>
        <v>126.61308183214754</v>
      </c>
    </row>
    <row r="13" ht="12.75">
      <c r="A13" s="26" t="s">
        <v>36</v>
      </c>
    </row>
  </sheetData>
  <mergeCells count="1">
    <mergeCell ref="B3:J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Uclés Aguilera</dc:creator>
  <cp:keywords/>
  <dc:description/>
  <cp:lastModifiedBy>David Uclés Aguilera</cp:lastModifiedBy>
  <dcterms:created xsi:type="dcterms:W3CDTF">2004-11-23T15:55:42Z</dcterms:created>
  <cp:category/>
  <cp:version/>
  <cp:contentType/>
  <cp:contentStatus/>
</cp:coreProperties>
</file>